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пец.рахунок" sheetId="1" r:id="rId1"/>
    <sheet name="загальний фонд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<sst xmlns="http://schemas.openxmlformats.org/spreadsheetml/2006/main" count="150" uniqueCount="131">
  <si>
    <t>Надійшло з початку року</t>
  </si>
  <si>
    <t>Витрачено з початку року</t>
  </si>
  <si>
    <t xml:space="preserve">всього </t>
  </si>
  <si>
    <t>в точу числі</t>
  </si>
  <si>
    <t xml:space="preserve">кількість </t>
  </si>
  <si>
    <t>сума</t>
  </si>
  <si>
    <t>Благодійни внески</t>
  </si>
  <si>
    <t>назва</t>
  </si>
  <si>
    <t>продукти харчування</t>
  </si>
  <si>
    <t>документи про освіту</t>
  </si>
  <si>
    <t>грн.</t>
  </si>
  <si>
    <t>Залишок на початок року</t>
  </si>
  <si>
    <t>Залишок на кінець звітного періоду</t>
  </si>
  <si>
    <t>кількість</t>
  </si>
  <si>
    <t>Назва товарів</t>
  </si>
  <si>
    <t>Всього за 9 місяців</t>
  </si>
  <si>
    <t>Надходження в негрошовій формі</t>
  </si>
  <si>
    <t>Плата за послуги</t>
  </si>
  <si>
    <t xml:space="preserve">Микільська  зош </t>
  </si>
  <si>
    <t>література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</si>
  <si>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</si>
  <si>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</si>
  <si>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</si>
  <si>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</si>
  <si>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Микільська  ЗОШ</t>
  </si>
  <si>
    <t>за ЄДРПОУ</t>
  </si>
  <si>
    <t>Територія</t>
  </si>
  <si>
    <t>смт.Білозерка</t>
  </si>
  <si>
    <t>за КОАТУУ</t>
  </si>
  <si>
    <t>Організаційно-правова форма господарювання</t>
  </si>
  <si>
    <t>Комунальна організація (установа,заклад)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</si>
  <si>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</si>
  <si>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</si>
  <si>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0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</si>
  <si>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</si>
  <si>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</si>
  <si>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Орган освіти та науки, молоді і спорту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</si>
  <si>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</si>
  <si>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1011020</t>
  </si>
  <si>
    <t>Надання загальної середньої освіти загальноосвітніми навчальними закладами (в т.ч.школою-дитячим садком,інтернатом при школі),спеціалізованими школами,ліцеями,гімназіями,колегіумами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</si>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</sst>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;#,&quot;-&quot;"/>
  </numFmts>
  <fonts count="21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2" borderId="2" xfId="0" applyNumberFormat="1" applyFont="1" applyFill="1" applyBorder="1" applyAlignment="1" applyProtection="1">
      <alignment horizontal="center" wrapText="1"/>
      <protection/>
    </xf>
    <xf numFmtId="0" fontId="9" fillId="0" borderId="3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7" fillId="2" borderId="2" xfId="0" applyNumberFormat="1" applyFont="1" applyFill="1" applyBorder="1" applyAlignment="1" applyProtection="1">
      <alignment wrapText="1"/>
      <protection/>
    </xf>
    <xf numFmtId="1" fontId="7" fillId="2" borderId="2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80" fontId="7" fillId="0" borderId="4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Alignment="1">
      <alignment/>
    </xf>
    <xf numFmtId="0" fontId="7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180" fontId="5" fillId="2" borderId="4" xfId="0" applyNumberFormat="1" applyFont="1" applyFill="1" applyBorder="1" applyAlignment="1" applyProtection="1">
      <alignment horizontal="right" vertical="center"/>
      <protection locked="0"/>
    </xf>
    <xf numFmtId="180" fontId="5" fillId="0" borderId="4" xfId="0" applyNumberFormat="1" applyFont="1" applyBorder="1" applyAlignment="1" applyProtection="1">
      <alignment horizontal="right" vertical="center"/>
      <protection locked="0"/>
    </xf>
    <xf numFmtId="180" fontId="5" fillId="0" borderId="4" xfId="0" applyNumberFormat="1" applyFont="1" applyBorder="1" applyAlignment="1" applyProtection="1">
      <alignment horizontal="right" vertical="center" wrapText="1"/>
      <protection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right" vertical="center" wrapText="1"/>
    </xf>
    <xf numFmtId="180" fontId="7" fillId="0" borderId="5" xfId="0" applyNumberFormat="1" applyFont="1" applyBorder="1" applyAlignment="1" applyProtection="1">
      <alignment horizontal="right" vertical="center" wrapText="1"/>
      <protection hidden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right" vertical="center" wrapText="1"/>
    </xf>
    <xf numFmtId="180" fontId="5" fillId="0" borderId="1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1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0" fillId="0" borderId="9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2\&#1052;&#1086;&#1080;%20&#1076;&#1086;&#1082;&#1091;&#1084;&#1077;&#1085;&#1090;&#1099;\&#1052;&#1054;&#1048;%20&#1060;&#1040;&#1049;&#1051;&#1067;\&#1047;&#1072;&#1075;&#1088;&#1091;&#1079;&#1082;&#1080;\&#1050;&#1086;&#1087;&#1080;&#1103;%20ZV_kv2017v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H10" t="str">
            <v>10</v>
          </cell>
        </row>
        <row r="17">
          <cell r="B17" t="str">
            <v>ІІІ квартал</v>
          </cell>
          <cell r="C17" t="str">
            <v>2017 р.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6">
        <row r="23">
          <cell r="I23">
            <v>0</v>
          </cell>
        </row>
        <row r="25">
          <cell r="I25">
            <v>0</v>
          </cell>
        </row>
      </sheetData>
      <sheetData sheetId="7">
        <row r="23">
          <cell r="I23">
            <v>0</v>
          </cell>
        </row>
        <row r="25">
          <cell r="I25">
            <v>0</v>
          </cell>
        </row>
      </sheetData>
      <sheetData sheetId="8">
        <row r="23">
          <cell r="I23">
            <v>0</v>
          </cell>
        </row>
        <row r="25">
          <cell r="I25">
            <v>0</v>
          </cell>
        </row>
      </sheetData>
      <sheetData sheetId="9">
        <row r="23">
          <cell r="I23">
            <v>0</v>
          </cell>
        </row>
        <row r="25">
          <cell r="I25">
            <v>0</v>
          </cell>
        </row>
      </sheetData>
      <sheetData sheetId="10">
        <row r="23">
          <cell r="I23">
            <v>0</v>
          </cell>
        </row>
        <row r="25">
          <cell r="I25">
            <v>0</v>
          </cell>
        </row>
      </sheetData>
      <sheetData sheetId="11">
        <row r="23">
          <cell r="I23">
            <v>0</v>
          </cell>
        </row>
        <row r="25">
          <cell r="I25">
            <v>0</v>
          </cell>
        </row>
      </sheetData>
      <sheetData sheetId="12">
        <row r="23">
          <cell r="I23">
            <v>0</v>
          </cell>
        </row>
        <row r="25">
          <cell r="I25">
            <v>0</v>
          </cell>
        </row>
      </sheetData>
      <sheetData sheetId="13">
        <row r="23">
          <cell r="I23">
            <v>0</v>
          </cell>
        </row>
        <row r="25">
          <cell r="I25">
            <v>0</v>
          </cell>
        </row>
      </sheetData>
      <sheetData sheetId="14">
        <row r="23">
          <cell r="I23">
            <v>0</v>
          </cell>
        </row>
        <row r="25">
          <cell r="I25">
            <v>0</v>
          </cell>
        </row>
      </sheetData>
      <sheetData sheetId="15">
        <row r="23">
          <cell r="I23">
            <v>0</v>
          </cell>
        </row>
        <row r="25">
          <cell r="I25">
            <v>0</v>
          </cell>
        </row>
      </sheetData>
      <sheetData sheetId="16">
        <row r="23">
          <cell r="I23">
            <v>0</v>
          </cell>
        </row>
        <row r="25">
          <cell r="I25">
            <v>0</v>
          </cell>
        </row>
      </sheetData>
      <sheetData sheetId="17">
        <row r="23">
          <cell r="I23">
            <v>0</v>
          </cell>
        </row>
        <row r="25">
          <cell r="I25">
            <v>0</v>
          </cell>
        </row>
      </sheetData>
      <sheetData sheetId="18">
        <row r="23">
          <cell r="I23">
            <v>0</v>
          </cell>
        </row>
        <row r="25">
          <cell r="I25">
            <v>0</v>
          </cell>
        </row>
      </sheetData>
      <sheetData sheetId="19">
        <row r="23">
          <cell r="I23">
            <v>0</v>
          </cell>
        </row>
        <row r="25">
          <cell r="I25">
            <v>0</v>
          </cell>
        </row>
      </sheetData>
      <sheetData sheetId="20">
        <row r="23">
          <cell r="I23">
            <v>0</v>
          </cell>
        </row>
        <row r="25">
          <cell r="I25">
            <v>0</v>
          </cell>
        </row>
      </sheetData>
      <sheetData sheetId="21">
        <row r="23">
          <cell r="I23">
            <v>0</v>
          </cell>
        </row>
        <row r="25">
          <cell r="I25">
            <v>0</v>
          </cell>
        </row>
      </sheetData>
      <sheetData sheetId="22">
        <row r="23">
          <cell r="I23">
            <v>0</v>
          </cell>
        </row>
        <row r="25">
          <cell r="I25">
            <v>0</v>
          </cell>
        </row>
      </sheetData>
      <sheetData sheetId="23">
        <row r="23">
          <cell r="I23">
            <v>0</v>
          </cell>
        </row>
        <row r="25">
          <cell r="I25">
            <v>0</v>
          </cell>
        </row>
      </sheetData>
      <sheetData sheetId="24">
        <row r="23">
          <cell r="I23">
            <v>0</v>
          </cell>
        </row>
        <row r="25">
          <cell r="I25">
            <v>0</v>
          </cell>
        </row>
      </sheetData>
      <sheetData sheetId="25">
        <row r="23">
          <cell r="I23">
            <v>0</v>
          </cell>
        </row>
        <row r="25">
          <cell r="I25">
            <v>0</v>
          </cell>
        </row>
      </sheetData>
      <sheetData sheetId="26">
        <row r="23">
          <cell r="I23">
            <v>0</v>
          </cell>
        </row>
        <row r="25">
          <cell r="I25">
            <v>0</v>
          </cell>
        </row>
      </sheetData>
      <sheetData sheetId="27">
        <row r="23">
          <cell r="I23">
            <v>0</v>
          </cell>
        </row>
        <row r="25">
          <cell r="I25">
            <v>0</v>
          </cell>
        </row>
      </sheetData>
      <sheetData sheetId="28">
        <row r="23">
          <cell r="I23">
            <v>0</v>
          </cell>
        </row>
        <row r="25">
          <cell r="I25">
            <v>0</v>
          </cell>
        </row>
      </sheetData>
      <sheetData sheetId="29">
        <row r="23">
          <cell r="I23">
            <v>0</v>
          </cell>
        </row>
        <row r="25">
          <cell r="I25">
            <v>0</v>
          </cell>
        </row>
      </sheetData>
      <sheetData sheetId="30">
        <row r="23">
          <cell r="I23">
            <v>0</v>
          </cell>
        </row>
        <row r="25">
          <cell r="I25">
            <v>0</v>
          </cell>
        </row>
      </sheetData>
      <sheetData sheetId="31">
        <row r="23">
          <cell r="I23">
            <v>0</v>
          </cell>
        </row>
        <row r="25">
          <cell r="I25">
            <v>0</v>
          </cell>
        </row>
      </sheetData>
      <sheetData sheetId="32">
        <row r="23">
          <cell r="I23">
            <v>0</v>
          </cell>
        </row>
        <row r="25">
          <cell r="I25">
            <v>0</v>
          </cell>
        </row>
      </sheetData>
      <sheetData sheetId="33">
        <row r="23">
          <cell r="I23">
            <v>0</v>
          </cell>
        </row>
        <row r="25">
          <cell r="I25">
            <v>0</v>
          </cell>
        </row>
      </sheetData>
      <sheetData sheetId="34">
        <row r="23">
          <cell r="I23">
            <v>0</v>
          </cell>
        </row>
        <row r="25">
          <cell r="I25">
            <v>0</v>
          </cell>
        </row>
      </sheetData>
      <sheetData sheetId="35">
        <row r="23">
          <cell r="I23">
            <v>0</v>
          </cell>
        </row>
        <row r="25">
          <cell r="I25">
            <v>0</v>
          </cell>
        </row>
      </sheetData>
      <sheetData sheetId="36">
        <row r="23">
          <cell r="I23">
            <v>0</v>
          </cell>
        </row>
        <row r="25">
          <cell r="I25">
            <v>0</v>
          </cell>
        </row>
      </sheetData>
      <sheetData sheetId="37">
        <row r="23">
          <cell r="I23">
            <v>0</v>
          </cell>
        </row>
        <row r="25">
          <cell r="I25">
            <v>0</v>
          </cell>
        </row>
      </sheetData>
      <sheetData sheetId="38">
        <row r="23">
          <cell r="I23">
            <v>0</v>
          </cell>
        </row>
        <row r="25">
          <cell r="I25">
            <v>0</v>
          </cell>
        </row>
      </sheetData>
      <sheetData sheetId="39">
        <row r="23">
          <cell r="I23">
            <v>0</v>
          </cell>
        </row>
        <row r="25">
          <cell r="I25">
            <v>0</v>
          </cell>
        </row>
      </sheetData>
      <sheetData sheetId="40">
        <row r="23">
          <cell r="I23">
            <v>0</v>
          </cell>
        </row>
        <row r="25">
          <cell r="I25">
            <v>0</v>
          </cell>
        </row>
      </sheetData>
      <sheetData sheetId="41">
        <row r="23">
          <cell r="I23">
            <v>0</v>
          </cell>
        </row>
        <row r="25">
          <cell r="I25">
            <v>0</v>
          </cell>
        </row>
      </sheetData>
      <sheetData sheetId="42">
        <row r="23">
          <cell r="I23">
            <v>0</v>
          </cell>
        </row>
        <row r="25">
          <cell r="I25">
            <v>0</v>
          </cell>
        </row>
      </sheetData>
      <sheetData sheetId="43">
        <row r="23">
          <cell r="I23">
            <v>0</v>
          </cell>
        </row>
        <row r="25">
          <cell r="I25">
            <v>0</v>
          </cell>
        </row>
      </sheetData>
      <sheetData sheetId="44">
        <row r="23">
          <cell r="I23">
            <v>0</v>
          </cell>
        </row>
        <row r="25">
          <cell r="I25">
            <v>0</v>
          </cell>
        </row>
      </sheetData>
      <sheetData sheetId="45">
        <row r="23">
          <cell r="I23">
            <v>0</v>
          </cell>
        </row>
        <row r="25">
          <cell r="I25">
            <v>0</v>
          </cell>
        </row>
      </sheetData>
      <sheetData sheetId="46">
        <row r="23">
          <cell r="I23">
            <v>0</v>
          </cell>
        </row>
        <row r="25">
          <cell r="I25">
            <v>0</v>
          </cell>
        </row>
      </sheetData>
      <sheetData sheetId="47">
        <row r="23">
          <cell r="I23">
            <v>0</v>
          </cell>
        </row>
        <row r="25">
          <cell r="I25">
            <v>0</v>
          </cell>
        </row>
      </sheetData>
      <sheetData sheetId="48">
        <row r="23">
          <cell r="I23">
            <v>0</v>
          </cell>
        </row>
        <row r="25">
          <cell r="I25">
            <v>0</v>
          </cell>
        </row>
      </sheetData>
      <sheetData sheetId="49">
        <row r="23">
          <cell r="I23">
            <v>0</v>
          </cell>
        </row>
        <row r="25">
          <cell r="I25">
            <v>0</v>
          </cell>
        </row>
      </sheetData>
      <sheetData sheetId="50">
        <row r="23">
          <cell r="I23">
            <v>0</v>
          </cell>
        </row>
        <row r="25">
          <cell r="I25">
            <v>0</v>
          </cell>
        </row>
      </sheetData>
      <sheetData sheetId="51">
        <row r="23">
          <cell r="I23">
            <v>0</v>
          </cell>
        </row>
        <row r="25">
          <cell r="I25">
            <v>0</v>
          </cell>
        </row>
      </sheetData>
      <sheetData sheetId="52">
        <row r="23">
          <cell r="I23">
            <v>0</v>
          </cell>
        </row>
        <row r="25">
          <cell r="I25">
            <v>0</v>
          </cell>
        </row>
      </sheetData>
      <sheetData sheetId="53">
        <row r="23">
          <cell r="I23">
            <v>0</v>
          </cell>
        </row>
        <row r="25">
          <cell r="I25">
            <v>0</v>
          </cell>
        </row>
      </sheetData>
      <sheetData sheetId="54">
        <row r="23">
          <cell r="I23">
            <v>0</v>
          </cell>
        </row>
        <row r="25">
          <cell r="I25">
            <v>0</v>
          </cell>
        </row>
      </sheetData>
      <sheetData sheetId="55">
        <row r="23">
          <cell r="I23">
            <v>0</v>
          </cell>
        </row>
        <row r="25">
          <cell r="I25">
            <v>0</v>
          </cell>
        </row>
      </sheetData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workbookViewId="0" topLeftCell="A1">
      <selection activeCell="A32" sqref="A32:C40"/>
    </sheetView>
  </sheetViews>
  <sheetFormatPr defaultColWidth="9.140625" defaultRowHeight="12.75"/>
  <cols>
    <col min="1" max="1" width="17.57421875" style="0" customWidth="1"/>
    <col min="2" max="2" width="11.7109375" style="0" customWidth="1"/>
    <col min="4" max="4" width="22.140625" style="0" customWidth="1"/>
    <col min="5" max="5" width="11.57421875" style="0" customWidth="1"/>
  </cols>
  <sheetData>
    <row r="2" spans="1:6" ht="12.75">
      <c r="A2" s="74" t="s">
        <v>18</v>
      </c>
      <c r="B2" s="74"/>
      <c r="C2" s="74"/>
      <c r="D2" s="74"/>
      <c r="E2" s="74"/>
      <c r="F2" s="74"/>
    </row>
    <row r="4" spans="1:6" ht="12.75">
      <c r="A4" s="75" t="s">
        <v>6</v>
      </c>
      <c r="B4" s="75"/>
      <c r="C4" s="75"/>
      <c r="D4" s="75"/>
      <c r="E4" s="75"/>
      <c r="F4" s="75"/>
    </row>
    <row r="5" spans="2:7" ht="12.75">
      <c r="B5" s="1"/>
      <c r="C5" s="1"/>
      <c r="D5" s="1"/>
      <c r="E5" s="1"/>
      <c r="F5" s="1"/>
      <c r="G5" s="1" t="s">
        <v>10</v>
      </c>
    </row>
    <row r="6" spans="1:7" ht="12.75" customHeight="1">
      <c r="A6" s="72" t="s">
        <v>11</v>
      </c>
      <c r="B6" s="72" t="s">
        <v>0</v>
      </c>
      <c r="C6" s="77" t="s">
        <v>1</v>
      </c>
      <c r="D6" s="78"/>
      <c r="E6" s="78"/>
      <c r="F6" s="79"/>
      <c r="G6" s="72" t="s">
        <v>12</v>
      </c>
    </row>
    <row r="7" spans="1:7" ht="12.75">
      <c r="A7" s="72"/>
      <c r="B7" s="72"/>
      <c r="C7" s="73" t="s">
        <v>2</v>
      </c>
      <c r="D7" s="73" t="s">
        <v>3</v>
      </c>
      <c r="E7" s="73"/>
      <c r="F7" s="73"/>
      <c r="G7" s="72"/>
    </row>
    <row r="8" spans="1:7" ht="24.75" customHeight="1">
      <c r="A8" s="72"/>
      <c r="B8" s="72"/>
      <c r="C8" s="73"/>
      <c r="D8" s="3" t="s">
        <v>7</v>
      </c>
      <c r="E8" s="3" t="s">
        <v>4</v>
      </c>
      <c r="F8" s="3" t="s">
        <v>5</v>
      </c>
      <c r="G8" s="72"/>
    </row>
    <row r="9" spans="1:7" ht="12.75">
      <c r="A9" s="3">
        <v>1573.29</v>
      </c>
      <c r="B9" s="3">
        <v>14302.1</v>
      </c>
      <c r="C9" s="3">
        <v>6686.91</v>
      </c>
      <c r="D9" s="2" t="s">
        <v>8</v>
      </c>
      <c r="E9" s="3"/>
      <c r="F9" s="3">
        <v>6263.31</v>
      </c>
      <c r="G9" s="2">
        <f>(A9+B9)-C9</f>
        <v>9188.48</v>
      </c>
    </row>
    <row r="10" spans="1:7" ht="12.75">
      <c r="A10" s="3"/>
      <c r="B10" s="3"/>
      <c r="C10" s="3"/>
      <c r="D10" s="2" t="s">
        <v>9</v>
      </c>
      <c r="E10" s="3"/>
      <c r="F10" s="3">
        <v>423.6</v>
      </c>
      <c r="G10" s="2"/>
    </row>
    <row r="11" spans="1:7" ht="12.75">
      <c r="A11" s="3"/>
      <c r="B11" s="3"/>
      <c r="C11" s="3"/>
      <c r="D11" s="2"/>
      <c r="E11" s="3"/>
      <c r="F11" s="3"/>
      <c r="G11" s="2"/>
    </row>
    <row r="12" spans="1:7" ht="12.75">
      <c r="A12" s="3"/>
      <c r="B12" s="3"/>
      <c r="C12" s="3"/>
      <c r="D12" s="2"/>
      <c r="E12" s="3"/>
      <c r="F12" s="3"/>
      <c r="G12" s="2"/>
    </row>
    <row r="13" spans="1:7" ht="12.75">
      <c r="A13" s="4"/>
      <c r="B13" s="4"/>
      <c r="C13" s="4"/>
      <c r="D13" s="5"/>
      <c r="E13" s="4"/>
      <c r="F13" s="4"/>
      <c r="G13" s="5"/>
    </row>
    <row r="14" spans="1:6" ht="12.75">
      <c r="A14" s="75" t="s">
        <v>17</v>
      </c>
      <c r="B14" s="75"/>
      <c r="C14" s="75"/>
      <c r="D14" s="75"/>
      <c r="E14" s="75"/>
      <c r="F14" s="75"/>
    </row>
    <row r="15" spans="2:7" ht="12.75">
      <c r="B15" s="1"/>
      <c r="C15" s="1"/>
      <c r="D15" s="1"/>
      <c r="E15" s="1"/>
      <c r="F15" s="1"/>
      <c r="G15" s="1" t="s">
        <v>10</v>
      </c>
    </row>
    <row r="16" spans="1:7" ht="12.75">
      <c r="A16" s="72" t="s">
        <v>11</v>
      </c>
      <c r="B16" s="72" t="s">
        <v>0</v>
      </c>
      <c r="C16" s="77" t="s">
        <v>1</v>
      </c>
      <c r="D16" s="78"/>
      <c r="E16" s="78"/>
      <c r="F16" s="79"/>
      <c r="G16" s="72" t="s">
        <v>12</v>
      </c>
    </row>
    <row r="17" spans="1:7" ht="12.75">
      <c r="A17" s="72"/>
      <c r="B17" s="72"/>
      <c r="C17" s="73" t="s">
        <v>2</v>
      </c>
      <c r="D17" s="73" t="s">
        <v>3</v>
      </c>
      <c r="E17" s="73"/>
      <c r="F17" s="73"/>
      <c r="G17" s="72"/>
    </row>
    <row r="18" spans="1:7" ht="12.75">
      <c r="A18" s="72"/>
      <c r="B18" s="72"/>
      <c r="C18" s="73"/>
      <c r="D18" s="3" t="s">
        <v>7</v>
      </c>
      <c r="E18" s="3" t="s">
        <v>4</v>
      </c>
      <c r="F18" s="3" t="s">
        <v>5</v>
      </c>
      <c r="G18" s="72"/>
    </row>
    <row r="19" spans="1:7" ht="12.75">
      <c r="A19" s="3">
        <v>1752.57</v>
      </c>
      <c r="B19" s="3">
        <v>932</v>
      </c>
      <c r="C19" s="3">
        <v>0</v>
      </c>
      <c r="D19" s="2"/>
      <c r="E19" s="3"/>
      <c r="F19" s="3"/>
      <c r="G19" s="2">
        <f>(A19+B19)-C19</f>
        <v>2684.5699999999997</v>
      </c>
    </row>
    <row r="20" spans="1:7" ht="12.75">
      <c r="A20" s="3"/>
      <c r="B20" s="3"/>
      <c r="C20" s="3"/>
      <c r="D20" s="2"/>
      <c r="E20" s="3"/>
      <c r="F20" s="3"/>
      <c r="G20" s="2"/>
    </row>
    <row r="21" spans="1:7" ht="12.75">
      <c r="A21" s="3"/>
      <c r="B21" s="3"/>
      <c r="C21" s="3"/>
      <c r="D21" s="2"/>
      <c r="E21" s="3"/>
      <c r="F21" s="3"/>
      <c r="G21" s="2"/>
    </row>
    <row r="22" spans="1:7" ht="12.75">
      <c r="A22" s="3"/>
      <c r="B22" s="3"/>
      <c r="C22" s="3"/>
      <c r="D22" s="2"/>
      <c r="E22" s="3"/>
      <c r="F22" s="3"/>
      <c r="G22" s="2"/>
    </row>
    <row r="23" spans="1:7" ht="12.75">
      <c r="A23" s="4"/>
      <c r="B23" s="4"/>
      <c r="C23" s="4"/>
      <c r="D23" s="5"/>
      <c r="E23" s="4"/>
      <c r="F23" s="4"/>
      <c r="G23" s="5"/>
    </row>
    <row r="24" spans="1:7" ht="12.75">
      <c r="A24" s="4"/>
      <c r="B24" s="4"/>
      <c r="C24" s="4"/>
      <c r="D24" s="5"/>
      <c r="E24" s="4"/>
      <c r="F24" s="4"/>
      <c r="G24" s="5"/>
    </row>
    <row r="25" spans="1:7" ht="12.75">
      <c r="A25" s="4"/>
      <c r="B25" s="4"/>
      <c r="C25" s="4"/>
      <c r="D25" s="5"/>
      <c r="E25" s="4"/>
      <c r="F25" s="4"/>
      <c r="G25" s="5"/>
    </row>
    <row r="28" spans="1:7" ht="12.75">
      <c r="A28" s="75" t="s">
        <v>16</v>
      </c>
      <c r="B28" s="75"/>
      <c r="C28" s="75"/>
      <c r="D28" s="75"/>
      <c r="E28" s="75"/>
      <c r="F28" s="75"/>
      <c r="G28" s="75"/>
    </row>
    <row r="30" spans="1:5" ht="12.75">
      <c r="A30" s="73" t="s">
        <v>14</v>
      </c>
      <c r="B30" s="73"/>
      <c r="C30" s="73"/>
      <c r="D30" s="3" t="s">
        <v>13</v>
      </c>
      <c r="E30" s="3" t="s">
        <v>5</v>
      </c>
    </row>
    <row r="31" spans="1:5" ht="12.75">
      <c r="A31" s="69" t="s">
        <v>19</v>
      </c>
      <c r="B31" s="70"/>
      <c r="C31" s="71"/>
      <c r="D31" s="3">
        <v>46</v>
      </c>
      <c r="E31" s="3">
        <v>3795</v>
      </c>
    </row>
    <row r="32" spans="1:5" ht="12.75">
      <c r="A32" s="76"/>
      <c r="B32" s="76"/>
      <c r="C32" s="76"/>
      <c r="D32" s="3"/>
      <c r="E32" s="3"/>
    </row>
    <row r="33" spans="1:5" ht="12.75">
      <c r="A33" s="76"/>
      <c r="B33" s="76"/>
      <c r="C33" s="76"/>
      <c r="D33" s="3"/>
      <c r="E33" s="3"/>
    </row>
    <row r="34" spans="1:5" ht="12.75">
      <c r="A34" s="69"/>
      <c r="B34" s="70"/>
      <c r="C34" s="71"/>
      <c r="D34" s="3"/>
      <c r="E34" s="3"/>
    </row>
    <row r="35" spans="1:5" ht="12.75">
      <c r="A35" s="69"/>
      <c r="B35" s="70"/>
      <c r="C35" s="71"/>
      <c r="D35" s="3"/>
      <c r="E35" s="3"/>
    </row>
    <row r="36" spans="1:5" ht="12.75">
      <c r="A36" s="69"/>
      <c r="B36" s="70"/>
      <c r="C36" s="71"/>
      <c r="D36" s="3"/>
      <c r="E36" s="3"/>
    </row>
    <row r="37" spans="1:5" ht="12.75">
      <c r="A37" s="69"/>
      <c r="B37" s="70"/>
      <c r="C37" s="71"/>
      <c r="D37" s="3"/>
      <c r="E37" s="3"/>
    </row>
    <row r="38" spans="1:5" ht="12.75">
      <c r="A38" s="69"/>
      <c r="B38" s="70"/>
      <c r="C38" s="71"/>
      <c r="D38" s="3"/>
      <c r="E38" s="3"/>
    </row>
    <row r="39" spans="1:5" ht="12.75">
      <c r="A39" s="69"/>
      <c r="B39" s="70"/>
      <c r="C39" s="71"/>
      <c r="D39" s="3"/>
      <c r="E39" s="3"/>
    </row>
    <row r="40" spans="1:5" ht="12.75">
      <c r="A40" s="69"/>
      <c r="B40" s="70"/>
      <c r="C40" s="71"/>
      <c r="D40" s="3"/>
      <c r="E40" s="3"/>
    </row>
    <row r="41" spans="1:5" ht="12.75">
      <c r="A41" s="69" t="s">
        <v>15</v>
      </c>
      <c r="B41" s="70"/>
      <c r="C41" s="71"/>
      <c r="D41" s="2"/>
      <c r="E41" s="3">
        <f>SUM(E31:E40)</f>
        <v>3795</v>
      </c>
    </row>
    <row r="42" spans="1:3" ht="12.75">
      <c r="A42" s="74"/>
      <c r="B42" s="74"/>
      <c r="C42" s="74"/>
    </row>
    <row r="43" spans="1:3" ht="12.75">
      <c r="A43" s="74"/>
      <c r="B43" s="74"/>
      <c r="C43" s="74"/>
    </row>
    <row r="44" spans="1:3" ht="12.75">
      <c r="A44" s="74"/>
      <c r="B44" s="74"/>
      <c r="C44" s="74"/>
    </row>
    <row r="45" spans="1:3" ht="12.75">
      <c r="A45" s="74"/>
      <c r="B45" s="74"/>
      <c r="C45" s="74"/>
    </row>
    <row r="46" spans="1:3" ht="12.75">
      <c r="A46" s="74"/>
      <c r="B46" s="74"/>
      <c r="C46" s="74"/>
    </row>
    <row r="47" spans="1:3" ht="12.75">
      <c r="A47" s="74"/>
      <c r="B47" s="74"/>
      <c r="C47" s="74"/>
    </row>
  </sheetData>
  <mergeCells count="34">
    <mergeCell ref="A4:F4"/>
    <mergeCell ref="A2:F2"/>
    <mergeCell ref="C6:F6"/>
    <mergeCell ref="G6:G8"/>
    <mergeCell ref="A6:A8"/>
    <mergeCell ref="B6:B8"/>
    <mergeCell ref="D7:F7"/>
    <mergeCell ref="C7:C8"/>
    <mergeCell ref="A46:C46"/>
    <mergeCell ref="A47:C47"/>
    <mergeCell ref="A14:F14"/>
    <mergeCell ref="A16:A18"/>
    <mergeCell ref="B16:B18"/>
    <mergeCell ref="C16:F16"/>
    <mergeCell ref="A41:C41"/>
    <mergeCell ref="A42:C42"/>
    <mergeCell ref="A43:C43"/>
    <mergeCell ref="A44:C44"/>
    <mergeCell ref="G16:G18"/>
    <mergeCell ref="C17:C18"/>
    <mergeCell ref="D17:F17"/>
    <mergeCell ref="A45:C45"/>
    <mergeCell ref="A28:G28"/>
    <mergeCell ref="A30:C30"/>
    <mergeCell ref="A32:C32"/>
    <mergeCell ref="A33:C33"/>
    <mergeCell ref="A39:C39"/>
    <mergeCell ref="A31:C31"/>
    <mergeCell ref="A38:C38"/>
    <mergeCell ref="A40:C40"/>
    <mergeCell ref="A34:C34"/>
    <mergeCell ref="A35:C35"/>
    <mergeCell ref="A36:C36"/>
    <mergeCell ref="A37:C3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34">
      <selection activeCell="J58" sqref="J58"/>
    </sheetView>
  </sheetViews>
  <sheetFormatPr defaultColWidth="9.140625" defaultRowHeight="12.75"/>
  <cols>
    <col min="1" max="1" width="66.00390625" style="63" customWidth="1"/>
    <col min="2" max="2" width="5.00390625" style="63" customWidth="1"/>
    <col min="3" max="3" width="4.421875" style="63" customWidth="1"/>
    <col min="4" max="4" width="11.57421875" style="63" customWidth="1"/>
    <col min="5" max="5" width="11.8515625" style="63" customWidth="1"/>
    <col min="6" max="6" width="9.8515625" style="63" customWidth="1"/>
    <col min="7" max="7" width="12.57421875" style="63" customWidth="1"/>
    <col min="8" max="8" width="11.57421875" style="63" customWidth="1"/>
    <col min="9" max="9" width="12.28125" style="63" hidden="1" customWidth="1"/>
    <col min="10" max="10" width="12.421875" style="63" customWidth="1"/>
    <col min="11" max="11" width="9.140625" style="63" customWidth="1"/>
    <col min="12" max="12" width="10.00390625" style="63" bestFit="1" customWidth="1"/>
    <col min="13" max="13" width="9.140625" style="63" customWidth="1"/>
    <col min="14" max="14" width="10.140625" style="63" customWidth="1"/>
    <col min="15" max="16384" width="9.140625" style="63" customWidth="1"/>
  </cols>
  <sheetData>
    <row r="1" spans="7:11" s="6" customFormat="1" ht="15" customHeight="1">
      <c r="G1" s="80" t="s">
        <v>20</v>
      </c>
      <c r="H1" s="80"/>
      <c r="I1" s="80"/>
      <c r="J1" s="80"/>
      <c r="K1" s="7"/>
    </row>
    <row r="2" spans="7:11" s="6" customFormat="1" ht="36.75" customHeight="1">
      <c r="G2" s="80"/>
      <c r="H2" s="80"/>
      <c r="I2" s="80"/>
      <c r="J2" s="80"/>
      <c r="K2" s="7"/>
    </row>
    <row r="3" spans="7:11" s="6" customFormat="1" ht="0.75" customHeight="1">
      <c r="G3" s="80"/>
      <c r="H3" s="80"/>
      <c r="I3" s="80"/>
      <c r="J3" s="80"/>
      <c r="K3" s="7"/>
    </row>
    <row r="4" spans="1:14" s="6" customFormat="1" ht="15">
      <c r="A4" s="81" t="s">
        <v>21</v>
      </c>
      <c r="B4" s="81"/>
      <c r="C4" s="81"/>
      <c r="D4" s="81"/>
      <c r="E4" s="81"/>
      <c r="F4" s="81"/>
      <c r="G4" s="81"/>
      <c r="H4" s="81"/>
      <c r="I4" s="81"/>
      <c r="J4" s="81"/>
      <c r="K4" s="8"/>
      <c r="L4" s="8"/>
      <c r="M4" s="8"/>
      <c r="N4" s="8"/>
    </row>
    <row r="5" spans="1:14" s="6" customFormat="1" ht="15">
      <c r="A5" s="82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82"/>
      <c r="C5" s="82"/>
      <c r="D5" s="82"/>
      <c r="E5" s="82"/>
      <c r="F5" s="82"/>
      <c r="G5" s="9" t="str">
        <f>IF('[1]ЗАПОЛНИТЬ'!$F$7=1,'[1]шапки'!C2,'[1]шапки'!D2)</f>
        <v>      №2м)</v>
      </c>
      <c r="H5" s="8">
        <f>IF('[1]ЗАПОЛНИТЬ'!$F$7=1,'[1]шапки'!D2,"")</f>
      </c>
      <c r="I5" s="8"/>
      <c r="J5" s="8"/>
      <c r="K5" s="8"/>
      <c r="L5" s="8"/>
      <c r="M5" s="8"/>
      <c r="N5" s="8"/>
    </row>
    <row r="6" spans="1:10" s="6" customFormat="1" ht="15">
      <c r="A6" s="81" t="str">
        <f>CONCATENATE("за ",'[1]ЗАПОЛНИТЬ'!$B$17," ",'[1]ЗАПОЛНИТЬ'!$C$17)</f>
        <v>за ІІІ квартал 2017 р.</v>
      </c>
      <c r="B6" s="81"/>
      <c r="C6" s="81"/>
      <c r="D6" s="81"/>
      <c r="E6" s="81"/>
      <c r="F6" s="81"/>
      <c r="G6" s="81"/>
      <c r="H6" s="81"/>
      <c r="I6" s="81"/>
      <c r="J6" s="81"/>
    </row>
    <row r="7" s="10" customFormat="1" ht="9" customHeight="1">
      <c r="J7" s="11" t="s">
        <v>22</v>
      </c>
    </row>
    <row r="8" s="10" customFormat="1" ht="6.75" customHeight="1" hidden="1">
      <c r="J8" s="12"/>
    </row>
    <row r="9" spans="1:12" s="10" customFormat="1" ht="12">
      <c r="A9" s="13" t="s">
        <v>23</v>
      </c>
      <c r="B9" s="83" t="s">
        <v>24</v>
      </c>
      <c r="C9" s="83"/>
      <c r="D9" s="83"/>
      <c r="E9" s="83"/>
      <c r="F9" s="83"/>
      <c r="G9" s="83"/>
      <c r="H9" s="14" t="s">
        <v>25</v>
      </c>
      <c r="J9" s="15">
        <v>24752940</v>
      </c>
      <c r="K9" s="16"/>
      <c r="L9" s="17"/>
    </row>
    <row r="10" spans="1:12" s="10" customFormat="1" ht="11.25" customHeight="1">
      <c r="A10" s="18" t="s">
        <v>26</v>
      </c>
      <c r="B10" s="84" t="s">
        <v>27</v>
      </c>
      <c r="C10" s="84"/>
      <c r="D10" s="84"/>
      <c r="E10" s="84"/>
      <c r="F10" s="84"/>
      <c r="G10" s="84"/>
      <c r="H10" s="10" t="s">
        <v>28</v>
      </c>
      <c r="J10" s="19">
        <v>652355110</v>
      </c>
      <c r="K10" s="16"/>
      <c r="L10" s="18"/>
    </row>
    <row r="11" spans="1:12" s="10" customFormat="1" ht="11.25" customHeight="1">
      <c r="A11" s="20" t="s">
        <v>29</v>
      </c>
      <c r="B11" s="85" t="s">
        <v>30</v>
      </c>
      <c r="C11" s="85"/>
      <c r="D11" s="85"/>
      <c r="E11" s="85"/>
      <c r="F11" s="85"/>
      <c r="G11" s="85"/>
      <c r="H11" s="10" t="s">
        <v>31</v>
      </c>
      <c r="J11" s="19">
        <v>430</v>
      </c>
      <c r="K11" s="16"/>
      <c r="L11" s="18"/>
    </row>
    <row r="12" spans="1:12" s="10" customFormat="1" ht="12" customHeight="1">
      <c r="A12" s="86" t="s">
        <v>32</v>
      </c>
      <c r="B12" s="86"/>
      <c r="C12" s="86"/>
      <c r="D12" s="21" t="s">
        <v>33</v>
      </c>
      <c r="E12" s="22"/>
      <c r="F12" s="22"/>
      <c r="G12" s="22"/>
      <c r="H12" s="22"/>
      <c r="K12" s="23"/>
      <c r="L12" s="17"/>
    </row>
    <row r="13" spans="1:12" s="10" customFormat="1" ht="15.75">
      <c r="A13" s="86" t="s">
        <v>34</v>
      </c>
      <c r="B13" s="86"/>
      <c r="C13" s="86"/>
      <c r="D13" s="24"/>
      <c r="E13" s="87"/>
      <c r="F13" s="87"/>
      <c r="G13" s="87"/>
      <c r="H13" s="87"/>
      <c r="I13" s="87"/>
      <c r="J13" s="87"/>
      <c r="K13" s="16"/>
      <c r="L13" s="17"/>
    </row>
    <row r="14" spans="1:12" s="10" customFormat="1" ht="11.25">
      <c r="A14" s="86" t="s">
        <v>35</v>
      </c>
      <c r="B14" s="86"/>
      <c r="C14" s="86"/>
      <c r="D14" s="25" t="str">
        <f>'[1]ЗАПОЛНИТЬ'!H10</f>
        <v>10</v>
      </c>
      <c r="E14" s="88" t="s">
        <v>36</v>
      </c>
      <c r="F14" s="88"/>
      <c r="G14" s="88"/>
      <c r="H14" s="88"/>
      <c r="I14" s="88"/>
      <c r="J14" s="88"/>
      <c r="K14" s="16"/>
      <c r="L14" s="17"/>
    </row>
    <row r="15" spans="1:12" s="10" customFormat="1" ht="33.75" customHeight="1">
      <c r="A15" s="86" t="s">
        <v>37</v>
      </c>
      <c r="B15" s="86"/>
      <c r="C15" s="86"/>
      <c r="D15" s="21" t="s">
        <v>38</v>
      </c>
      <c r="E15" s="89" t="s">
        <v>39</v>
      </c>
      <c r="F15" s="89"/>
      <c r="G15" s="89"/>
      <c r="H15" s="89"/>
      <c r="I15" s="89"/>
      <c r="J15" s="89"/>
      <c r="K15" s="16"/>
      <c r="L15" s="17"/>
    </row>
    <row r="16" s="10" customFormat="1" ht="11.25">
      <c r="A16" s="26" t="s">
        <v>40</v>
      </c>
    </row>
    <row r="17" s="10" customFormat="1" ht="11.25">
      <c r="A17" s="26" t="s">
        <v>41</v>
      </c>
    </row>
    <row r="18" spans="1:12" s="10" customFormat="1" ht="3" customHeight="1" thickBo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0" s="10" customFormat="1" ht="11.25" customHeight="1" thickBot="1" thickTop="1">
      <c r="A19" s="91" t="s">
        <v>42</v>
      </c>
      <c r="B19" s="92" t="s">
        <v>43</v>
      </c>
      <c r="C19" s="91" t="s">
        <v>44</v>
      </c>
      <c r="D19" s="92" t="s">
        <v>45</v>
      </c>
      <c r="E19" s="92" t="s">
        <v>46</v>
      </c>
      <c r="F19" s="93" t="s">
        <v>47</v>
      </c>
      <c r="G19" s="93" t="s">
        <v>48</v>
      </c>
      <c r="H19" s="93" t="s">
        <v>49</v>
      </c>
      <c r="I19" s="93" t="s">
        <v>50</v>
      </c>
      <c r="J19" s="92" t="s">
        <v>51</v>
      </c>
    </row>
    <row r="20" spans="1:10" s="10" customFormat="1" ht="12.75" thickBot="1" thickTop="1">
      <c r="A20" s="91"/>
      <c r="B20" s="92"/>
      <c r="C20" s="91"/>
      <c r="D20" s="92"/>
      <c r="E20" s="92"/>
      <c r="F20" s="93"/>
      <c r="G20" s="93"/>
      <c r="H20" s="93"/>
      <c r="I20" s="93"/>
      <c r="J20" s="92"/>
    </row>
    <row r="21" spans="1:10" s="10" customFormat="1" ht="12.75" thickBot="1" thickTop="1">
      <c r="A21" s="91"/>
      <c r="B21" s="92"/>
      <c r="C21" s="91"/>
      <c r="D21" s="92"/>
      <c r="E21" s="92"/>
      <c r="F21" s="93"/>
      <c r="G21" s="93"/>
      <c r="H21" s="93"/>
      <c r="I21" s="93"/>
      <c r="J21" s="92"/>
    </row>
    <row r="22" spans="1:10" s="10" customFormat="1" ht="12.75" thickBot="1" thickTop="1">
      <c r="A22" s="28">
        <v>1</v>
      </c>
      <c r="B22" s="28">
        <v>2</v>
      </c>
      <c r="C22" s="28">
        <v>3</v>
      </c>
      <c r="D22" s="28">
        <v>4</v>
      </c>
      <c r="E22" s="28">
        <v>5</v>
      </c>
      <c r="F22" s="28">
        <v>6</v>
      </c>
      <c r="G22" s="28">
        <v>7</v>
      </c>
      <c r="H22" s="28">
        <v>8</v>
      </c>
      <c r="I22" s="28">
        <v>9</v>
      </c>
      <c r="J22" s="28">
        <v>9</v>
      </c>
    </row>
    <row r="23" spans="1:12" s="10" customFormat="1" ht="12.75" thickBot="1" thickTop="1">
      <c r="A23" s="29" t="s">
        <v>52</v>
      </c>
      <c r="B23" s="29" t="s">
        <v>53</v>
      </c>
      <c r="C23" s="30" t="s">
        <v>54</v>
      </c>
      <c r="D23" s="31">
        <f>D24+D59+D79+D84+D87</f>
        <v>3878730</v>
      </c>
      <c r="E23" s="31">
        <f>E24+E59+E79+E84+E87</f>
        <v>0</v>
      </c>
      <c r="F23" s="31">
        <f>F24+F59+F79+F84+F87</f>
        <v>0</v>
      </c>
      <c r="G23" s="31">
        <f>G24+G59+G79+G84+G87</f>
        <v>0</v>
      </c>
      <c r="H23" s="31">
        <f>H24+H59+H79+H84+H87</f>
        <v>2701152.1199999996</v>
      </c>
      <c r="I23" s="31">
        <f>SUM('[1]Ф.2.1:Ф.2.50'!I23)</f>
        <v>0</v>
      </c>
      <c r="J23" s="31"/>
      <c r="L23" s="32"/>
    </row>
    <row r="24" spans="1:12" s="10" customFormat="1" ht="23.25" thickBot="1" thickTop="1">
      <c r="A24" s="27" t="s">
        <v>55</v>
      </c>
      <c r="B24" s="29">
        <v>2000</v>
      </c>
      <c r="C24" s="30" t="s">
        <v>56</v>
      </c>
      <c r="D24" s="31">
        <f>D25+D30+D47+D50+D54+D58</f>
        <v>3878730</v>
      </c>
      <c r="E24" s="31">
        <f>E25+E30+E47+E50+E54+E58</f>
        <v>0</v>
      </c>
      <c r="F24" s="31">
        <f>F25+F30+F47+F50+F54+F58</f>
        <v>0</v>
      </c>
      <c r="G24" s="31">
        <f>G25+G30+G47+G50+G54+G58</f>
        <v>0</v>
      </c>
      <c r="H24" s="31">
        <f>H25+H30+H47+H50+H54+H58</f>
        <v>2701152.1199999996</v>
      </c>
      <c r="I24" s="31"/>
      <c r="J24" s="31"/>
      <c r="L24" s="32"/>
    </row>
    <row r="25" spans="1:12" s="10" customFormat="1" ht="12.75" thickBot="1" thickTop="1">
      <c r="A25" s="33" t="s">
        <v>57</v>
      </c>
      <c r="B25" s="29">
        <v>2100</v>
      </c>
      <c r="C25" s="30" t="s">
        <v>58</v>
      </c>
      <c r="D25" s="31">
        <f>D26+D29</f>
        <v>3346340</v>
      </c>
      <c r="E25" s="31">
        <f>E26+E29</f>
        <v>0</v>
      </c>
      <c r="F25" s="31">
        <f>F26+F29</f>
        <v>0</v>
      </c>
      <c r="G25" s="31">
        <f>G26+G29</f>
        <v>0</v>
      </c>
      <c r="H25" s="31">
        <f>H26+H29</f>
        <v>2420246.71</v>
      </c>
      <c r="I25" s="31">
        <f>SUM('[1]Ф.2.1:Ф.2.50'!I25)</f>
        <v>0</v>
      </c>
      <c r="J25" s="31"/>
      <c r="L25" s="32"/>
    </row>
    <row r="26" spans="1:12" s="10" customFormat="1" ht="12.75" thickBot="1" thickTop="1">
      <c r="A26" s="34" t="s">
        <v>59</v>
      </c>
      <c r="B26" s="35">
        <v>2110</v>
      </c>
      <c r="C26" s="36" t="s">
        <v>60</v>
      </c>
      <c r="D26" s="31">
        <f>D27+D28</f>
        <v>2742390</v>
      </c>
      <c r="E26" s="31">
        <f>E27+E28</f>
        <v>0</v>
      </c>
      <c r="F26" s="31">
        <f>F27+F28</f>
        <v>0</v>
      </c>
      <c r="G26" s="31">
        <f>G27+G28</f>
        <v>0</v>
      </c>
      <c r="H26" s="31">
        <f>H27+H28</f>
        <v>1980366.4</v>
      </c>
      <c r="I26" s="31"/>
      <c r="J26" s="31"/>
      <c r="L26" s="32"/>
    </row>
    <row r="27" spans="1:12" s="10" customFormat="1" ht="12.75" thickBot="1" thickTop="1">
      <c r="A27" s="37" t="s">
        <v>61</v>
      </c>
      <c r="B27" s="27">
        <v>2111</v>
      </c>
      <c r="C27" s="38" t="s">
        <v>62</v>
      </c>
      <c r="D27" s="31">
        <v>2742390</v>
      </c>
      <c r="E27" s="31"/>
      <c r="F27" s="31"/>
      <c r="G27" s="31"/>
      <c r="H27" s="31">
        <v>1980366.4</v>
      </c>
      <c r="I27" s="31"/>
      <c r="J27" s="31"/>
      <c r="L27" s="32"/>
    </row>
    <row r="28" spans="1:12" s="10" customFormat="1" ht="12.75" thickBot="1" thickTop="1">
      <c r="A28" s="37" t="s">
        <v>63</v>
      </c>
      <c r="B28" s="27">
        <v>2112</v>
      </c>
      <c r="C28" s="38" t="s">
        <v>64</v>
      </c>
      <c r="D28" s="31"/>
      <c r="E28" s="31"/>
      <c r="F28" s="31"/>
      <c r="G28" s="31"/>
      <c r="H28" s="31"/>
      <c r="I28" s="31"/>
      <c r="J28" s="31"/>
      <c r="L28" s="32"/>
    </row>
    <row r="29" spans="1:12" s="10" customFormat="1" ht="12.75" thickBot="1" thickTop="1">
      <c r="A29" s="39" t="s">
        <v>65</v>
      </c>
      <c r="B29" s="35">
        <v>2120</v>
      </c>
      <c r="C29" s="36" t="s">
        <v>66</v>
      </c>
      <c r="D29" s="31">
        <f>600+603350</f>
        <v>603950</v>
      </c>
      <c r="E29" s="31"/>
      <c r="F29" s="31"/>
      <c r="G29" s="31"/>
      <c r="H29" s="31">
        <v>439880.31</v>
      </c>
      <c r="I29" s="31"/>
      <c r="J29" s="31"/>
      <c r="L29" s="32"/>
    </row>
    <row r="30" spans="1:12" s="10" customFormat="1" ht="11.25" customHeight="1" thickBot="1" thickTop="1">
      <c r="A30" s="40" t="s">
        <v>67</v>
      </c>
      <c r="B30" s="29">
        <v>2200</v>
      </c>
      <c r="C30" s="30" t="s">
        <v>68</v>
      </c>
      <c r="D30" s="31">
        <f>D31+D32+D33+D34+D35+D36+D37+D44</f>
        <v>532197</v>
      </c>
      <c r="E30" s="31">
        <f>E31+E32+E33+E34+E35+E36+E37+E44</f>
        <v>0</v>
      </c>
      <c r="F30" s="31">
        <f>F31+F32+F33+F34+F35+F36+F37+F44</f>
        <v>0</v>
      </c>
      <c r="G30" s="31">
        <f>G31+G32+G33+G34+G35+G36+G37+G44</f>
        <v>0</v>
      </c>
      <c r="H30" s="31">
        <f>H31+H32+H33+H34+H35+H36+H37+H44</f>
        <v>280799.01</v>
      </c>
      <c r="I30" s="31"/>
      <c r="J30" s="31"/>
      <c r="L30" s="32"/>
    </row>
    <row r="31" spans="1:12" s="10" customFormat="1" ht="12" customHeight="1" thickBot="1" thickTop="1">
      <c r="A31" s="34" t="s">
        <v>69</v>
      </c>
      <c r="B31" s="35">
        <v>2210</v>
      </c>
      <c r="C31" s="36" t="s">
        <v>70</v>
      </c>
      <c r="D31" s="31">
        <v>7757</v>
      </c>
      <c r="E31" s="31"/>
      <c r="F31" s="31"/>
      <c r="G31" s="31"/>
      <c r="H31" s="31">
        <v>6758</v>
      </c>
      <c r="I31" s="31"/>
      <c r="J31" s="31"/>
      <c r="L31" s="32"/>
    </row>
    <row r="32" spans="1:12" s="10" customFormat="1" ht="12.75" thickBot="1" thickTop="1">
      <c r="A32" s="34" t="s">
        <v>71</v>
      </c>
      <c r="B32" s="35">
        <v>2220</v>
      </c>
      <c r="C32" s="35">
        <v>100</v>
      </c>
      <c r="D32" s="31">
        <v>480</v>
      </c>
      <c r="E32" s="31"/>
      <c r="F32" s="31"/>
      <c r="G32" s="31"/>
      <c r="H32" s="31">
        <v>480</v>
      </c>
      <c r="I32" s="31"/>
      <c r="J32" s="31"/>
      <c r="L32" s="32"/>
    </row>
    <row r="33" spans="1:12" s="10" customFormat="1" ht="12.75" thickBot="1" thickTop="1">
      <c r="A33" s="34" t="s">
        <v>72</v>
      </c>
      <c r="B33" s="35">
        <v>2230</v>
      </c>
      <c r="C33" s="35">
        <v>110</v>
      </c>
      <c r="D33" s="31">
        <v>69814</v>
      </c>
      <c r="E33" s="31"/>
      <c r="F33" s="31"/>
      <c r="G33" s="31"/>
      <c r="H33" s="31">
        <v>41540.89</v>
      </c>
      <c r="I33" s="31"/>
      <c r="J33" s="31"/>
      <c r="L33" s="32"/>
    </row>
    <row r="34" spans="1:12" s="10" customFormat="1" ht="12.75" thickBot="1" thickTop="1">
      <c r="A34" s="34" t="s">
        <v>73</v>
      </c>
      <c r="B34" s="35">
        <v>2240</v>
      </c>
      <c r="C34" s="35">
        <v>120</v>
      </c>
      <c r="D34" s="31">
        <v>77055</v>
      </c>
      <c r="E34" s="31"/>
      <c r="F34" s="31"/>
      <c r="G34" s="31"/>
      <c r="H34" s="31">
        <v>34276.12</v>
      </c>
      <c r="I34" s="31"/>
      <c r="J34" s="31"/>
      <c r="L34" s="32"/>
    </row>
    <row r="35" spans="1:12" s="10" customFormat="1" ht="12.75" thickBot="1" thickTop="1">
      <c r="A35" s="34" t="s">
        <v>74</v>
      </c>
      <c r="B35" s="35">
        <v>2250</v>
      </c>
      <c r="C35" s="35">
        <v>130</v>
      </c>
      <c r="D35" s="31">
        <v>220</v>
      </c>
      <c r="E35" s="31"/>
      <c r="F35" s="31"/>
      <c r="G35" s="31"/>
      <c r="H35" s="31">
        <v>62.44</v>
      </c>
      <c r="I35" s="31"/>
      <c r="J35" s="31"/>
      <c r="L35" s="32"/>
    </row>
    <row r="36" spans="1:12" s="10" customFormat="1" ht="12.75" thickBot="1" thickTop="1">
      <c r="A36" s="39" t="s">
        <v>75</v>
      </c>
      <c r="B36" s="35">
        <v>2260</v>
      </c>
      <c r="C36" s="35">
        <v>140</v>
      </c>
      <c r="D36" s="31"/>
      <c r="E36" s="31"/>
      <c r="F36" s="31"/>
      <c r="G36" s="31"/>
      <c r="H36" s="31"/>
      <c r="I36" s="31"/>
      <c r="J36" s="31"/>
      <c r="L36" s="32"/>
    </row>
    <row r="37" spans="1:12" s="10" customFormat="1" ht="12.75" thickBot="1" thickTop="1">
      <c r="A37" s="39" t="s">
        <v>76</v>
      </c>
      <c r="B37" s="35">
        <v>2270</v>
      </c>
      <c r="C37" s="35">
        <v>150</v>
      </c>
      <c r="D37" s="31">
        <f>D38+D39+D40+D41+D42+D43</f>
        <v>376341</v>
      </c>
      <c r="E37" s="31">
        <f>E38+E39+E40+E41++E43</f>
        <v>0</v>
      </c>
      <c r="F37" s="31">
        <f>F38+F39+F40+F41++F43</f>
        <v>0</v>
      </c>
      <c r="G37" s="31">
        <f>G38+G39+G40+G41++G43</f>
        <v>0</v>
      </c>
      <c r="H37" s="31">
        <f>H38+H39+H40+H41++H43</f>
        <v>197681.56</v>
      </c>
      <c r="I37" s="31"/>
      <c r="J37" s="31"/>
      <c r="L37" s="32"/>
    </row>
    <row r="38" spans="1:12" s="10" customFormat="1" ht="12.75" thickBot="1" thickTop="1">
      <c r="A38" s="37" t="s">
        <v>77</v>
      </c>
      <c r="B38" s="27">
        <v>2271</v>
      </c>
      <c r="C38" s="27">
        <v>160</v>
      </c>
      <c r="D38" s="31"/>
      <c r="E38" s="31"/>
      <c r="F38" s="31"/>
      <c r="G38" s="31"/>
      <c r="H38" s="31"/>
      <c r="I38" s="31"/>
      <c r="J38" s="31"/>
      <c r="L38" s="32"/>
    </row>
    <row r="39" spans="1:12" s="10" customFormat="1" ht="12.75" thickBot="1" thickTop="1">
      <c r="A39" s="37" t="s">
        <v>78</v>
      </c>
      <c r="B39" s="27">
        <v>2272</v>
      </c>
      <c r="C39" s="27">
        <v>170</v>
      </c>
      <c r="D39" s="31">
        <v>0</v>
      </c>
      <c r="E39" s="31"/>
      <c r="F39" s="31"/>
      <c r="G39" s="31"/>
      <c r="H39" s="31">
        <v>0</v>
      </c>
      <c r="I39" s="31"/>
      <c r="J39" s="31"/>
      <c r="L39" s="32"/>
    </row>
    <row r="40" spans="1:12" s="10" customFormat="1" ht="12.75" thickBot="1" thickTop="1">
      <c r="A40" s="37" t="s">
        <v>79</v>
      </c>
      <c r="B40" s="27">
        <v>2273</v>
      </c>
      <c r="C40" s="27">
        <v>180</v>
      </c>
      <c r="D40" s="31">
        <v>50000</v>
      </c>
      <c r="E40" s="31"/>
      <c r="F40" s="31"/>
      <c r="G40" s="31"/>
      <c r="H40" s="31">
        <v>36273.43</v>
      </c>
      <c r="I40" s="31"/>
      <c r="J40" s="31"/>
      <c r="L40" s="32"/>
    </row>
    <row r="41" spans="1:12" s="10" customFormat="1" ht="12.75" thickBot="1" thickTop="1">
      <c r="A41" s="37" t="s">
        <v>80</v>
      </c>
      <c r="B41" s="27">
        <v>2274</v>
      </c>
      <c r="C41" s="27">
        <v>190</v>
      </c>
      <c r="D41" s="31">
        <v>326341</v>
      </c>
      <c r="E41" s="31"/>
      <c r="F41" s="31"/>
      <c r="G41" s="31"/>
      <c r="H41" s="31">
        <v>161408.13</v>
      </c>
      <c r="I41" s="31"/>
      <c r="J41" s="31"/>
      <c r="L41" s="32"/>
    </row>
    <row r="42" spans="1:12" s="10" customFormat="1" ht="12.75" thickBot="1" thickTop="1">
      <c r="A42" s="37" t="s">
        <v>81</v>
      </c>
      <c r="B42" s="27">
        <v>2275</v>
      </c>
      <c r="C42" s="27">
        <v>200</v>
      </c>
      <c r="D42" s="31">
        <v>0</v>
      </c>
      <c r="E42" s="31"/>
      <c r="F42" s="31"/>
      <c r="G42" s="31"/>
      <c r="H42" s="31">
        <v>0</v>
      </c>
      <c r="I42" s="31"/>
      <c r="J42" s="31"/>
      <c r="L42" s="32"/>
    </row>
    <row r="43" spans="1:12" s="10" customFormat="1" ht="12.75" thickBot="1" thickTop="1">
      <c r="A43" s="37" t="s">
        <v>82</v>
      </c>
      <c r="B43" s="27">
        <v>2276</v>
      </c>
      <c r="C43" s="27">
        <v>210</v>
      </c>
      <c r="D43" s="31"/>
      <c r="E43" s="31"/>
      <c r="F43" s="31"/>
      <c r="G43" s="31"/>
      <c r="H43" s="31"/>
      <c r="I43" s="31"/>
      <c r="J43" s="31">
        <f aca="true" t="shared" si="0" ref="J43:J85">G43-H43</f>
        <v>0</v>
      </c>
      <c r="L43" s="32"/>
    </row>
    <row r="44" spans="1:12" s="10" customFormat="1" ht="13.5" customHeight="1" thickBot="1" thickTop="1">
      <c r="A44" s="39" t="s">
        <v>83</v>
      </c>
      <c r="B44" s="35">
        <v>2280</v>
      </c>
      <c r="C44" s="35">
        <v>220</v>
      </c>
      <c r="D44" s="31">
        <f>D45+D46</f>
        <v>530</v>
      </c>
      <c r="E44" s="31">
        <f>E45+E46</f>
        <v>0</v>
      </c>
      <c r="F44" s="31">
        <f>F45+F46</f>
        <v>0</v>
      </c>
      <c r="G44" s="31">
        <f>G45+G46</f>
        <v>0</v>
      </c>
      <c r="H44" s="31">
        <f>H45+H46</f>
        <v>0</v>
      </c>
      <c r="I44" s="31"/>
      <c r="J44" s="31">
        <f t="shared" si="0"/>
        <v>0</v>
      </c>
      <c r="L44" s="32"/>
    </row>
    <row r="45" spans="1:12" s="10" customFormat="1" ht="12.75" customHeight="1" thickBot="1" thickTop="1">
      <c r="A45" s="41" t="s">
        <v>84</v>
      </c>
      <c r="B45" s="27">
        <v>2281</v>
      </c>
      <c r="C45" s="27">
        <v>230</v>
      </c>
      <c r="D45" s="31"/>
      <c r="E45" s="31"/>
      <c r="F45" s="31"/>
      <c r="G45" s="31"/>
      <c r="H45" s="31"/>
      <c r="I45" s="31"/>
      <c r="J45" s="31">
        <f t="shared" si="0"/>
        <v>0</v>
      </c>
      <c r="L45" s="32"/>
    </row>
    <row r="46" spans="1:12" s="10" customFormat="1" ht="12.75" customHeight="1" thickBot="1" thickTop="1">
      <c r="A46" s="42" t="s">
        <v>85</v>
      </c>
      <c r="B46" s="27">
        <v>2282</v>
      </c>
      <c r="C46" s="27">
        <v>240</v>
      </c>
      <c r="D46" s="31">
        <v>530</v>
      </c>
      <c r="E46" s="31"/>
      <c r="F46" s="31"/>
      <c r="G46" s="31"/>
      <c r="H46" s="31"/>
      <c r="I46" s="31"/>
      <c r="J46" s="31">
        <f t="shared" si="0"/>
        <v>0</v>
      </c>
      <c r="L46" s="32"/>
    </row>
    <row r="47" spans="1:12" s="10" customFormat="1" ht="12.75" thickBot="1" thickTop="1">
      <c r="A47" s="33" t="s">
        <v>86</v>
      </c>
      <c r="B47" s="29">
        <v>2400</v>
      </c>
      <c r="C47" s="29">
        <v>250</v>
      </c>
      <c r="D47" s="31">
        <f>D48+D49</f>
        <v>0</v>
      </c>
      <c r="E47" s="31">
        <f>E48+E49</f>
        <v>0</v>
      </c>
      <c r="F47" s="31">
        <f>F48+F49</f>
        <v>0</v>
      </c>
      <c r="G47" s="31">
        <f>G48+G49</f>
        <v>0</v>
      </c>
      <c r="H47" s="31">
        <f>H48+H49</f>
        <v>0</v>
      </c>
      <c r="I47" s="31"/>
      <c r="J47" s="31">
        <f t="shared" si="0"/>
        <v>0</v>
      </c>
      <c r="L47" s="32"/>
    </row>
    <row r="48" spans="1:12" s="10" customFormat="1" ht="12.75" thickBot="1" thickTop="1">
      <c r="A48" s="43" t="s">
        <v>87</v>
      </c>
      <c r="B48" s="35">
        <v>2410</v>
      </c>
      <c r="C48" s="35">
        <v>260</v>
      </c>
      <c r="D48" s="31"/>
      <c r="E48" s="31"/>
      <c r="F48" s="31"/>
      <c r="G48" s="31"/>
      <c r="H48" s="31"/>
      <c r="I48" s="31"/>
      <c r="J48" s="31">
        <f t="shared" si="0"/>
        <v>0</v>
      </c>
      <c r="L48" s="32"/>
    </row>
    <row r="49" spans="1:12" s="10" customFormat="1" ht="12.75" thickBot="1" thickTop="1">
      <c r="A49" s="43" t="s">
        <v>88</v>
      </c>
      <c r="B49" s="35">
        <v>2420</v>
      </c>
      <c r="C49" s="35">
        <v>270</v>
      </c>
      <c r="D49" s="31"/>
      <c r="E49" s="31"/>
      <c r="F49" s="31"/>
      <c r="G49" s="31"/>
      <c r="H49" s="31"/>
      <c r="I49" s="31"/>
      <c r="J49" s="31">
        <f t="shared" si="0"/>
        <v>0</v>
      </c>
      <c r="L49" s="32"/>
    </row>
    <row r="50" spans="1:12" s="10" customFormat="1" ht="12" customHeight="1" thickBot="1" thickTop="1">
      <c r="A50" s="44" t="s">
        <v>89</v>
      </c>
      <c r="B50" s="29">
        <v>2600</v>
      </c>
      <c r="C50" s="29">
        <v>280</v>
      </c>
      <c r="D50" s="31">
        <f>D51+D52+D53</f>
        <v>0</v>
      </c>
      <c r="E50" s="31">
        <f>E51+E52+E53</f>
        <v>0</v>
      </c>
      <c r="F50" s="31">
        <f>F51+F52+F53</f>
        <v>0</v>
      </c>
      <c r="G50" s="31">
        <f>G51+G52+G53</f>
        <v>0</v>
      </c>
      <c r="H50" s="31">
        <f>H51+H52+H53</f>
        <v>0</v>
      </c>
      <c r="I50" s="31"/>
      <c r="J50" s="31">
        <f t="shared" si="0"/>
        <v>0</v>
      </c>
      <c r="L50" s="32"/>
    </row>
    <row r="51" spans="1:12" s="10" customFormat="1" ht="12.75" thickBot="1" thickTop="1">
      <c r="A51" s="39" t="s">
        <v>90</v>
      </c>
      <c r="B51" s="35">
        <v>2610</v>
      </c>
      <c r="C51" s="35">
        <v>290</v>
      </c>
      <c r="D51" s="31"/>
      <c r="E51" s="31"/>
      <c r="F51" s="31"/>
      <c r="G51" s="31"/>
      <c r="H51" s="31"/>
      <c r="I51" s="31"/>
      <c r="J51" s="31">
        <f t="shared" si="0"/>
        <v>0</v>
      </c>
      <c r="L51" s="32"/>
    </row>
    <row r="52" spans="1:12" s="10" customFormat="1" ht="12.75" thickBot="1" thickTop="1">
      <c r="A52" s="39" t="s">
        <v>91</v>
      </c>
      <c r="B52" s="35">
        <v>2620</v>
      </c>
      <c r="C52" s="35">
        <v>300</v>
      </c>
      <c r="D52" s="31"/>
      <c r="E52" s="31"/>
      <c r="F52" s="31"/>
      <c r="G52" s="31"/>
      <c r="H52" s="31"/>
      <c r="I52" s="31"/>
      <c r="J52" s="31">
        <f t="shared" si="0"/>
        <v>0</v>
      </c>
      <c r="L52" s="32"/>
    </row>
    <row r="53" spans="1:12" s="10" customFormat="1" ht="12.75" thickBot="1" thickTop="1">
      <c r="A53" s="43" t="s">
        <v>92</v>
      </c>
      <c r="B53" s="35">
        <v>2630</v>
      </c>
      <c r="C53" s="35">
        <v>310</v>
      </c>
      <c r="D53" s="31"/>
      <c r="E53" s="31"/>
      <c r="F53" s="31"/>
      <c r="G53" s="31"/>
      <c r="H53" s="31"/>
      <c r="I53" s="31"/>
      <c r="J53" s="31">
        <f t="shared" si="0"/>
        <v>0</v>
      </c>
      <c r="L53" s="32"/>
    </row>
    <row r="54" spans="1:12" s="10" customFormat="1" ht="12.75" thickBot="1" thickTop="1">
      <c r="A54" s="40" t="s">
        <v>93</v>
      </c>
      <c r="B54" s="29">
        <v>2700</v>
      </c>
      <c r="C54" s="29">
        <v>320</v>
      </c>
      <c r="D54" s="31">
        <f>D55+D56+D57</f>
        <v>0</v>
      </c>
      <c r="E54" s="31">
        <f>E55+E56+E57</f>
        <v>0</v>
      </c>
      <c r="F54" s="31">
        <f>F55+F56+F57</f>
        <v>0</v>
      </c>
      <c r="G54" s="31">
        <f>G55+G56+G57</f>
        <v>0</v>
      </c>
      <c r="H54" s="31">
        <f>H55+H56+H57</f>
        <v>0</v>
      </c>
      <c r="I54" s="31"/>
      <c r="J54" s="31">
        <f t="shared" si="0"/>
        <v>0</v>
      </c>
      <c r="L54" s="32"/>
    </row>
    <row r="55" spans="1:12" s="10" customFormat="1" ht="12.75" customHeight="1" thickBot="1" thickTop="1">
      <c r="A55" s="39" t="s">
        <v>94</v>
      </c>
      <c r="B55" s="35">
        <v>2710</v>
      </c>
      <c r="C55" s="35">
        <v>330</v>
      </c>
      <c r="D55" s="31"/>
      <c r="E55" s="31"/>
      <c r="F55" s="31"/>
      <c r="G55" s="31"/>
      <c r="H55" s="31"/>
      <c r="I55" s="31"/>
      <c r="J55" s="31">
        <f t="shared" si="0"/>
        <v>0</v>
      </c>
      <c r="L55" s="32"/>
    </row>
    <row r="56" spans="1:12" s="10" customFormat="1" ht="12.75" thickBot="1" thickTop="1">
      <c r="A56" s="39" t="s">
        <v>95</v>
      </c>
      <c r="B56" s="35">
        <v>2720</v>
      </c>
      <c r="C56" s="35">
        <v>340</v>
      </c>
      <c r="D56" s="31"/>
      <c r="E56" s="31"/>
      <c r="F56" s="31"/>
      <c r="G56" s="31"/>
      <c r="H56" s="31"/>
      <c r="I56" s="31"/>
      <c r="J56" s="31">
        <f t="shared" si="0"/>
        <v>0</v>
      </c>
      <c r="L56" s="32"/>
    </row>
    <row r="57" spans="1:12" s="10" customFormat="1" ht="12.75" thickBot="1" thickTop="1">
      <c r="A57" s="39" t="s">
        <v>96</v>
      </c>
      <c r="B57" s="35">
        <v>2730</v>
      </c>
      <c r="C57" s="35">
        <v>350</v>
      </c>
      <c r="D57" s="31"/>
      <c r="E57" s="31"/>
      <c r="F57" s="31"/>
      <c r="G57" s="31"/>
      <c r="H57" s="31"/>
      <c r="I57" s="31"/>
      <c r="J57" s="31">
        <f t="shared" si="0"/>
        <v>0</v>
      </c>
      <c r="L57" s="32"/>
    </row>
    <row r="58" spans="1:12" s="10" customFormat="1" ht="12.75" thickBot="1" thickTop="1">
      <c r="A58" s="40" t="s">
        <v>97</v>
      </c>
      <c r="B58" s="29">
        <v>2800</v>
      </c>
      <c r="C58" s="29">
        <v>360</v>
      </c>
      <c r="D58" s="31">
        <v>193</v>
      </c>
      <c r="E58" s="31"/>
      <c r="F58" s="31"/>
      <c r="G58" s="31"/>
      <c r="H58" s="31">
        <v>106.4</v>
      </c>
      <c r="I58" s="31"/>
      <c r="J58" s="31">
        <v>0</v>
      </c>
      <c r="L58" s="32"/>
    </row>
    <row r="59" spans="1:10" s="10" customFormat="1" ht="12.75" thickBot="1" thickTop="1">
      <c r="A59" s="29" t="s">
        <v>98</v>
      </c>
      <c r="B59" s="29">
        <v>3000</v>
      </c>
      <c r="C59" s="29">
        <v>370</v>
      </c>
      <c r="D59" s="31">
        <f>D60+D74</f>
        <v>0</v>
      </c>
      <c r="E59" s="31">
        <f>E60+E74</f>
        <v>0</v>
      </c>
      <c r="F59" s="31">
        <f>F60+F74</f>
        <v>0</v>
      </c>
      <c r="G59" s="31">
        <f>G60+G74</f>
        <v>0</v>
      </c>
      <c r="H59" s="31">
        <f>H60+H74</f>
        <v>0</v>
      </c>
      <c r="I59" s="31"/>
      <c r="J59" s="31">
        <f t="shared" si="0"/>
        <v>0</v>
      </c>
    </row>
    <row r="60" spans="1:10" s="10" customFormat="1" ht="12.75" thickBot="1" thickTop="1">
      <c r="A60" s="33" t="s">
        <v>99</v>
      </c>
      <c r="B60" s="29">
        <v>3100</v>
      </c>
      <c r="C60" s="29">
        <v>380</v>
      </c>
      <c r="D60" s="31">
        <f>D61+D62+D65+D68+D72+D73</f>
        <v>0</v>
      </c>
      <c r="E60" s="31">
        <f>E61+E62+E65+E68+E72+E73</f>
        <v>0</v>
      </c>
      <c r="F60" s="31">
        <f>F61+F62+F65+F68+F72+F73</f>
        <v>0</v>
      </c>
      <c r="G60" s="31">
        <f>G61+G62+G65+G68+G72+G73</f>
        <v>0</v>
      </c>
      <c r="H60" s="31">
        <f>H61+H62+H65+H68+H72+H73</f>
        <v>0</v>
      </c>
      <c r="I60" s="31"/>
      <c r="J60" s="31">
        <f t="shared" si="0"/>
        <v>0</v>
      </c>
    </row>
    <row r="61" spans="1:10" s="10" customFormat="1" ht="12.75" thickBot="1" thickTop="1">
      <c r="A61" s="39" t="s">
        <v>100</v>
      </c>
      <c r="B61" s="35">
        <v>3110</v>
      </c>
      <c r="C61" s="35">
        <v>390</v>
      </c>
      <c r="D61" s="31"/>
      <c r="E61" s="31"/>
      <c r="F61" s="31"/>
      <c r="G61" s="31"/>
      <c r="H61" s="31"/>
      <c r="I61" s="31"/>
      <c r="J61" s="31">
        <f t="shared" si="0"/>
        <v>0</v>
      </c>
    </row>
    <row r="62" spans="1:10" s="10" customFormat="1" ht="12.75" thickBot="1" thickTop="1">
      <c r="A62" s="43" t="s">
        <v>101</v>
      </c>
      <c r="B62" s="35">
        <v>3120</v>
      </c>
      <c r="C62" s="35">
        <v>400</v>
      </c>
      <c r="D62" s="31">
        <f>D63+D64</f>
        <v>0</v>
      </c>
      <c r="E62" s="31">
        <f>E63+E64</f>
        <v>0</v>
      </c>
      <c r="F62" s="31">
        <f>F63+F64</f>
        <v>0</v>
      </c>
      <c r="G62" s="31">
        <f>G63+G64</f>
        <v>0</v>
      </c>
      <c r="H62" s="31">
        <f>H63+H64</f>
        <v>0</v>
      </c>
      <c r="I62" s="31"/>
      <c r="J62" s="31">
        <f t="shared" si="0"/>
        <v>0</v>
      </c>
    </row>
    <row r="63" spans="1:10" s="10" customFormat="1" ht="12.75" thickBot="1" thickTop="1">
      <c r="A63" s="37" t="s">
        <v>102</v>
      </c>
      <c r="B63" s="27">
        <v>3121</v>
      </c>
      <c r="C63" s="27">
        <v>410</v>
      </c>
      <c r="D63" s="31"/>
      <c r="E63" s="31"/>
      <c r="F63" s="31"/>
      <c r="G63" s="31"/>
      <c r="H63" s="31"/>
      <c r="I63" s="31"/>
      <c r="J63" s="31">
        <f t="shared" si="0"/>
        <v>0</v>
      </c>
    </row>
    <row r="64" spans="1:10" s="10" customFormat="1" ht="12.75" thickBot="1" thickTop="1">
      <c r="A64" s="37" t="s">
        <v>103</v>
      </c>
      <c r="B64" s="27">
        <v>3122</v>
      </c>
      <c r="C64" s="27">
        <v>420</v>
      </c>
      <c r="D64" s="31"/>
      <c r="E64" s="31"/>
      <c r="F64" s="31"/>
      <c r="G64" s="31"/>
      <c r="H64" s="31"/>
      <c r="I64" s="31"/>
      <c r="J64" s="31">
        <f t="shared" si="0"/>
        <v>0</v>
      </c>
    </row>
    <row r="65" spans="1:10" s="10" customFormat="1" ht="12.75" thickBot="1" thickTop="1">
      <c r="A65" s="34" t="s">
        <v>104</v>
      </c>
      <c r="B65" s="35">
        <v>3130</v>
      </c>
      <c r="C65" s="35">
        <v>430</v>
      </c>
      <c r="D65" s="31">
        <f>D66+D67</f>
        <v>0</v>
      </c>
      <c r="E65" s="31">
        <f>E66+E67</f>
        <v>0</v>
      </c>
      <c r="F65" s="31">
        <f>F66+F67</f>
        <v>0</v>
      </c>
      <c r="G65" s="31">
        <f>G66+G67</f>
        <v>0</v>
      </c>
      <c r="H65" s="31">
        <f>H66+H67</f>
        <v>0</v>
      </c>
      <c r="I65" s="31"/>
      <c r="J65" s="31">
        <f t="shared" si="0"/>
        <v>0</v>
      </c>
    </row>
    <row r="66" spans="1:10" s="10" customFormat="1" ht="12.75" thickBot="1" thickTop="1">
      <c r="A66" s="37" t="s">
        <v>105</v>
      </c>
      <c r="B66" s="27">
        <v>3131</v>
      </c>
      <c r="C66" s="27">
        <v>440</v>
      </c>
      <c r="D66" s="31"/>
      <c r="E66" s="31"/>
      <c r="F66" s="31"/>
      <c r="G66" s="31"/>
      <c r="H66" s="31"/>
      <c r="I66" s="31"/>
      <c r="J66" s="31">
        <f t="shared" si="0"/>
        <v>0</v>
      </c>
    </row>
    <row r="67" spans="1:10" s="10" customFormat="1" ht="12.75" thickBot="1" thickTop="1">
      <c r="A67" s="37" t="s">
        <v>106</v>
      </c>
      <c r="B67" s="27">
        <v>3132</v>
      </c>
      <c r="C67" s="27">
        <v>450</v>
      </c>
      <c r="D67" s="31"/>
      <c r="E67" s="31"/>
      <c r="F67" s="31"/>
      <c r="G67" s="31"/>
      <c r="H67" s="31"/>
      <c r="I67" s="31"/>
      <c r="J67" s="31">
        <f t="shared" si="0"/>
        <v>0</v>
      </c>
    </row>
    <row r="68" spans="1:10" s="10" customFormat="1" ht="12.75" thickBot="1" thickTop="1">
      <c r="A68" s="34" t="s">
        <v>107</v>
      </c>
      <c r="B68" s="35">
        <v>3140</v>
      </c>
      <c r="C68" s="35">
        <v>460</v>
      </c>
      <c r="D68" s="31">
        <f>D69+D70+D71</f>
        <v>0</v>
      </c>
      <c r="E68" s="31">
        <f>E69+E70+E71</f>
        <v>0</v>
      </c>
      <c r="F68" s="31">
        <f>F69+F70+F71</f>
        <v>0</v>
      </c>
      <c r="G68" s="31">
        <f>G69+G70+G71</f>
        <v>0</v>
      </c>
      <c r="H68" s="31">
        <f>H69+H70+H71</f>
        <v>0</v>
      </c>
      <c r="I68" s="31"/>
      <c r="J68" s="31">
        <f t="shared" si="0"/>
        <v>0</v>
      </c>
    </row>
    <row r="69" spans="1:10" s="10" customFormat="1" ht="13.5" thickBot="1" thickTop="1">
      <c r="A69" s="45" t="s">
        <v>108</v>
      </c>
      <c r="B69" s="27">
        <v>3141</v>
      </c>
      <c r="C69" s="27">
        <v>470</v>
      </c>
      <c r="D69" s="31"/>
      <c r="E69" s="31"/>
      <c r="F69" s="31"/>
      <c r="G69" s="31"/>
      <c r="H69" s="31"/>
      <c r="I69" s="31"/>
      <c r="J69" s="31">
        <f t="shared" si="0"/>
        <v>0</v>
      </c>
    </row>
    <row r="70" spans="1:10" s="10" customFormat="1" ht="13.5" thickBot="1" thickTop="1">
      <c r="A70" s="45" t="s">
        <v>109</v>
      </c>
      <c r="B70" s="27">
        <v>3142</v>
      </c>
      <c r="C70" s="27">
        <v>480</v>
      </c>
      <c r="D70" s="31"/>
      <c r="E70" s="31"/>
      <c r="F70" s="31"/>
      <c r="G70" s="31"/>
      <c r="H70" s="31"/>
      <c r="I70" s="31"/>
      <c r="J70" s="31">
        <f t="shared" si="0"/>
        <v>0</v>
      </c>
    </row>
    <row r="71" spans="1:10" s="10" customFormat="1" ht="13.5" thickBot="1" thickTop="1">
      <c r="A71" s="45" t="s">
        <v>110</v>
      </c>
      <c r="B71" s="27">
        <v>3143</v>
      </c>
      <c r="C71" s="27">
        <v>490</v>
      </c>
      <c r="D71" s="31"/>
      <c r="E71" s="31"/>
      <c r="F71" s="31"/>
      <c r="G71" s="31"/>
      <c r="H71" s="31"/>
      <c r="I71" s="31"/>
      <c r="J71" s="31">
        <f t="shared" si="0"/>
        <v>0</v>
      </c>
    </row>
    <row r="72" spans="1:10" s="10" customFormat="1" ht="12.75" thickBot="1" thickTop="1">
      <c r="A72" s="34" t="s">
        <v>111</v>
      </c>
      <c r="B72" s="35">
        <v>3150</v>
      </c>
      <c r="C72" s="35">
        <v>500</v>
      </c>
      <c r="D72" s="31"/>
      <c r="E72" s="31"/>
      <c r="F72" s="31"/>
      <c r="G72" s="31"/>
      <c r="H72" s="31"/>
      <c r="I72" s="31"/>
      <c r="J72" s="31">
        <f t="shared" si="0"/>
        <v>0</v>
      </c>
    </row>
    <row r="73" spans="1:10" s="10" customFormat="1" ht="12.75" thickBot="1" thickTop="1">
      <c r="A73" s="34" t="s">
        <v>112</v>
      </c>
      <c r="B73" s="35">
        <v>3160</v>
      </c>
      <c r="C73" s="35">
        <v>510</v>
      </c>
      <c r="D73" s="31"/>
      <c r="E73" s="31"/>
      <c r="F73" s="31"/>
      <c r="G73" s="31"/>
      <c r="H73" s="31"/>
      <c r="I73" s="31"/>
      <c r="J73" s="31">
        <f t="shared" si="0"/>
        <v>0</v>
      </c>
    </row>
    <row r="74" spans="1:10" s="10" customFormat="1" ht="12.75" thickBot="1" thickTop="1">
      <c r="A74" s="33" t="s">
        <v>113</v>
      </c>
      <c r="B74" s="29">
        <v>3200</v>
      </c>
      <c r="C74" s="29">
        <v>520</v>
      </c>
      <c r="D74" s="31">
        <f>D75+D76+D77+D78</f>
        <v>0</v>
      </c>
      <c r="E74" s="31">
        <f>E75+E76+E77+E78</f>
        <v>0</v>
      </c>
      <c r="F74" s="31">
        <f>F75+F76+F77+F78</f>
        <v>0</v>
      </c>
      <c r="G74" s="31">
        <f>G75+G76+G77+G78</f>
        <v>0</v>
      </c>
      <c r="H74" s="31">
        <f>H75+H76+H77+H78</f>
        <v>0</v>
      </c>
      <c r="I74" s="31"/>
      <c r="J74" s="31">
        <f t="shared" si="0"/>
        <v>0</v>
      </c>
    </row>
    <row r="75" spans="1:10" s="10" customFormat="1" ht="12.75" thickBot="1" thickTop="1">
      <c r="A75" s="39" t="s">
        <v>114</v>
      </c>
      <c r="B75" s="35">
        <v>3210</v>
      </c>
      <c r="C75" s="35">
        <v>530</v>
      </c>
      <c r="D75" s="31"/>
      <c r="E75" s="31"/>
      <c r="F75" s="31"/>
      <c r="G75" s="31"/>
      <c r="H75" s="31"/>
      <c r="I75" s="31"/>
      <c r="J75" s="31">
        <f t="shared" si="0"/>
        <v>0</v>
      </c>
    </row>
    <row r="76" spans="1:10" s="10" customFormat="1" ht="12.75" thickBot="1" thickTop="1">
      <c r="A76" s="39" t="s">
        <v>115</v>
      </c>
      <c r="B76" s="35">
        <v>3220</v>
      </c>
      <c r="C76" s="35">
        <v>540</v>
      </c>
      <c r="D76" s="31"/>
      <c r="E76" s="31"/>
      <c r="F76" s="31"/>
      <c r="G76" s="31"/>
      <c r="H76" s="31"/>
      <c r="I76" s="31"/>
      <c r="J76" s="31">
        <f t="shared" si="0"/>
        <v>0</v>
      </c>
    </row>
    <row r="77" spans="1:10" s="10" customFormat="1" ht="12.75" thickBot="1" thickTop="1">
      <c r="A77" s="34" t="s">
        <v>116</v>
      </c>
      <c r="B77" s="35">
        <v>3230</v>
      </c>
      <c r="C77" s="35">
        <v>550</v>
      </c>
      <c r="D77" s="31"/>
      <c r="E77" s="31"/>
      <c r="F77" s="31"/>
      <c r="G77" s="31"/>
      <c r="H77" s="31"/>
      <c r="I77" s="31"/>
      <c r="J77" s="31">
        <f t="shared" si="0"/>
        <v>0</v>
      </c>
    </row>
    <row r="78" spans="1:10" s="10" customFormat="1" ht="12.75" thickBot="1" thickTop="1">
      <c r="A78" s="39" t="s">
        <v>117</v>
      </c>
      <c r="B78" s="35">
        <v>3240</v>
      </c>
      <c r="C78" s="35">
        <v>560</v>
      </c>
      <c r="D78" s="31"/>
      <c r="E78" s="31"/>
      <c r="F78" s="31"/>
      <c r="G78" s="31"/>
      <c r="H78" s="31"/>
      <c r="I78" s="31"/>
      <c r="J78" s="31">
        <f t="shared" si="0"/>
        <v>0</v>
      </c>
    </row>
    <row r="79" spans="1:10" s="10" customFormat="1" ht="12.75" thickBot="1" thickTop="1">
      <c r="A79" s="29" t="s">
        <v>118</v>
      </c>
      <c r="B79" s="29">
        <v>4100</v>
      </c>
      <c r="C79" s="29">
        <v>570</v>
      </c>
      <c r="D79" s="31">
        <f>D80</f>
        <v>0</v>
      </c>
      <c r="E79" s="31">
        <f>E80</f>
        <v>0</v>
      </c>
      <c r="F79" s="31">
        <f>F80</f>
        <v>0</v>
      </c>
      <c r="G79" s="31">
        <f>G80</f>
        <v>0</v>
      </c>
      <c r="H79" s="31">
        <f>H80</f>
        <v>0</v>
      </c>
      <c r="I79" s="31"/>
      <c r="J79" s="31">
        <f t="shared" si="0"/>
        <v>0</v>
      </c>
    </row>
    <row r="80" spans="1:10" s="10" customFormat="1" ht="12.75" thickBot="1" thickTop="1">
      <c r="A80" s="34" t="s">
        <v>119</v>
      </c>
      <c r="B80" s="35">
        <v>4110</v>
      </c>
      <c r="C80" s="35">
        <v>580</v>
      </c>
      <c r="D80" s="31">
        <f>D81+D82+D83</f>
        <v>0</v>
      </c>
      <c r="E80" s="31">
        <f>E81+E82+E83</f>
        <v>0</v>
      </c>
      <c r="F80" s="31">
        <f>F81+F82+F83</f>
        <v>0</v>
      </c>
      <c r="G80" s="31">
        <f>G81+G82+G83</f>
        <v>0</v>
      </c>
      <c r="H80" s="31">
        <f>H81+H82+H83</f>
        <v>0</v>
      </c>
      <c r="I80" s="31"/>
      <c r="J80" s="31">
        <f t="shared" si="0"/>
        <v>0</v>
      </c>
    </row>
    <row r="81" spans="1:10" s="10" customFormat="1" ht="12.75" thickBot="1" thickTop="1">
      <c r="A81" s="37" t="s">
        <v>120</v>
      </c>
      <c r="B81" s="27">
        <v>4111</v>
      </c>
      <c r="C81" s="27">
        <v>590</v>
      </c>
      <c r="D81" s="31"/>
      <c r="E81" s="31"/>
      <c r="F81" s="31"/>
      <c r="G81" s="31"/>
      <c r="H81" s="31"/>
      <c r="I81" s="31"/>
      <c r="J81" s="31">
        <f t="shared" si="0"/>
        <v>0</v>
      </c>
    </row>
    <row r="82" spans="1:10" s="10" customFormat="1" ht="12.75" customHeight="1" thickBot="1" thickTop="1">
      <c r="A82" s="37" t="s">
        <v>121</v>
      </c>
      <c r="B82" s="27">
        <v>4112</v>
      </c>
      <c r="C82" s="27">
        <v>600</v>
      </c>
      <c r="D82" s="31"/>
      <c r="E82" s="31"/>
      <c r="F82" s="31"/>
      <c r="G82" s="31"/>
      <c r="H82" s="31"/>
      <c r="I82" s="31"/>
      <c r="J82" s="31">
        <f t="shared" si="0"/>
        <v>0</v>
      </c>
    </row>
    <row r="83" spans="1:10" s="10" customFormat="1" ht="14.25" thickBot="1" thickTop="1">
      <c r="A83" s="46" t="s">
        <v>122</v>
      </c>
      <c r="B83" s="27">
        <v>4113</v>
      </c>
      <c r="C83" s="27">
        <v>610</v>
      </c>
      <c r="D83" s="31"/>
      <c r="E83" s="31"/>
      <c r="F83" s="31"/>
      <c r="G83" s="31"/>
      <c r="H83" s="31"/>
      <c r="I83" s="31"/>
      <c r="J83" s="31">
        <f t="shared" si="0"/>
        <v>0</v>
      </c>
    </row>
    <row r="84" spans="1:10" s="10" customFormat="1" ht="12.75" thickBot="1" thickTop="1">
      <c r="A84" s="29" t="s">
        <v>123</v>
      </c>
      <c r="B84" s="29">
        <v>4200</v>
      </c>
      <c r="C84" s="29">
        <v>620</v>
      </c>
      <c r="D84" s="31">
        <f>D85</f>
        <v>0</v>
      </c>
      <c r="E84" s="31">
        <f>E85</f>
        <v>0</v>
      </c>
      <c r="F84" s="31">
        <f>F85</f>
        <v>0</v>
      </c>
      <c r="G84" s="31">
        <f>G85</f>
        <v>0</v>
      </c>
      <c r="H84" s="31">
        <f>H85</f>
        <v>0</v>
      </c>
      <c r="I84" s="31"/>
      <c r="J84" s="31">
        <f t="shared" si="0"/>
        <v>0</v>
      </c>
    </row>
    <row r="85" spans="1:10" s="10" customFormat="1" ht="12.75" thickBot="1" thickTop="1">
      <c r="A85" s="34" t="s">
        <v>124</v>
      </c>
      <c r="B85" s="35">
        <v>4210</v>
      </c>
      <c r="C85" s="35">
        <v>630</v>
      </c>
      <c r="D85" s="31"/>
      <c r="E85" s="31"/>
      <c r="F85" s="31"/>
      <c r="G85" s="31"/>
      <c r="H85" s="31"/>
      <c r="I85" s="31"/>
      <c r="J85" s="31">
        <f t="shared" si="0"/>
        <v>0</v>
      </c>
    </row>
    <row r="86" spans="1:10" s="10" customFormat="1" ht="12.75" thickBot="1" thickTop="1">
      <c r="A86" s="37" t="s">
        <v>125</v>
      </c>
      <c r="B86" s="27">
        <v>5000</v>
      </c>
      <c r="C86" s="27">
        <v>640</v>
      </c>
      <c r="D86" s="47" t="s">
        <v>126</v>
      </c>
      <c r="E86" s="47" t="s">
        <v>126</v>
      </c>
      <c r="F86" s="48" t="s">
        <v>126</v>
      </c>
      <c r="G86" s="48" t="s">
        <v>126</v>
      </c>
      <c r="H86" s="48" t="s">
        <v>126</v>
      </c>
      <c r="I86" s="48" t="s">
        <v>126</v>
      </c>
      <c r="J86" s="49" t="s">
        <v>126</v>
      </c>
    </row>
    <row r="87" spans="1:10" s="10" customFormat="1" ht="12.75" thickBot="1" thickTop="1">
      <c r="A87" s="37" t="s">
        <v>127</v>
      </c>
      <c r="B87" s="27">
        <v>9000</v>
      </c>
      <c r="C87" s="27">
        <v>650</v>
      </c>
      <c r="D87" s="31"/>
      <c r="E87" s="31"/>
      <c r="F87" s="31"/>
      <c r="G87" s="31"/>
      <c r="H87" s="31"/>
      <c r="I87" s="31"/>
      <c r="J87" s="31">
        <f>G87-H87</f>
        <v>0</v>
      </c>
    </row>
    <row r="88" spans="1:10" s="10" customFormat="1" ht="12" hidden="1" thickTop="1">
      <c r="A88" s="50"/>
      <c r="B88" s="51"/>
      <c r="C88" s="51">
        <v>650</v>
      </c>
      <c r="D88" s="52"/>
      <c r="E88" s="52"/>
      <c r="F88" s="52"/>
      <c r="G88" s="52"/>
      <c r="H88" s="52"/>
      <c r="I88" s="52"/>
      <c r="J88" s="52"/>
    </row>
    <row r="89" spans="1:10" s="10" customFormat="1" ht="12" hidden="1" thickTop="1">
      <c r="A89" s="53"/>
      <c r="B89" s="54"/>
      <c r="C89" s="54"/>
      <c r="D89" s="52"/>
      <c r="E89" s="52"/>
      <c r="F89" s="52"/>
      <c r="G89" s="52"/>
      <c r="H89" s="52"/>
      <c r="I89" s="52"/>
      <c r="J89" s="52"/>
    </row>
    <row r="90" spans="1:10" s="10" customFormat="1" ht="12" hidden="1" thickTop="1">
      <c r="A90" s="53"/>
      <c r="B90" s="54"/>
      <c r="C90" s="54"/>
      <c r="D90" s="52"/>
      <c r="E90" s="52"/>
      <c r="F90" s="52"/>
      <c r="G90" s="52"/>
      <c r="H90" s="52"/>
      <c r="I90" s="52"/>
      <c r="J90" s="52"/>
    </row>
    <row r="91" spans="1:10" s="10" customFormat="1" ht="13.5" hidden="1" thickTop="1">
      <c r="A91" s="55"/>
      <c r="B91" s="54"/>
      <c r="C91" s="54"/>
      <c r="D91" s="52"/>
      <c r="E91" s="52"/>
      <c r="F91" s="52"/>
      <c r="G91" s="52"/>
      <c r="H91" s="52"/>
      <c r="I91" s="52"/>
      <c r="J91" s="52"/>
    </row>
    <row r="92" spans="1:10" s="10" customFormat="1" ht="12" hidden="1" thickTop="1">
      <c r="A92" s="56"/>
      <c r="B92" s="57"/>
      <c r="C92" s="57"/>
      <c r="D92" s="52"/>
      <c r="E92" s="52"/>
      <c r="F92" s="52"/>
      <c r="G92" s="52"/>
      <c r="H92" s="52"/>
      <c r="I92" s="52"/>
      <c r="J92" s="52"/>
    </row>
    <row r="93" spans="1:10" s="10" customFormat="1" ht="12" hidden="1" thickTop="1">
      <c r="A93" s="53"/>
      <c r="B93" s="54"/>
      <c r="C93" s="54"/>
      <c r="D93" s="52"/>
      <c r="E93" s="52"/>
      <c r="F93" s="52"/>
      <c r="G93" s="52"/>
      <c r="H93" s="52"/>
      <c r="I93" s="52"/>
      <c r="J93" s="52"/>
    </row>
    <row r="94" spans="1:10" s="10" customFormat="1" ht="12" hidden="1" thickTop="1">
      <c r="A94" s="53"/>
      <c r="B94" s="54"/>
      <c r="C94" s="54"/>
      <c r="D94" s="52"/>
      <c r="E94" s="52"/>
      <c r="F94" s="52"/>
      <c r="G94" s="52"/>
      <c r="H94" s="52"/>
      <c r="I94" s="52"/>
      <c r="J94" s="52"/>
    </row>
    <row r="95" spans="1:10" s="10" customFormat="1" ht="12" hidden="1" thickTop="1">
      <c r="A95" s="53"/>
      <c r="B95" s="54"/>
      <c r="C95" s="54"/>
      <c r="D95" s="52"/>
      <c r="E95" s="52"/>
      <c r="F95" s="52"/>
      <c r="G95" s="52"/>
      <c r="H95" s="52"/>
      <c r="I95" s="52"/>
      <c r="J95" s="52"/>
    </row>
    <row r="96" spans="1:10" s="10" customFormat="1" ht="12.75" hidden="1" thickTop="1">
      <c r="A96" s="58"/>
      <c r="B96" s="59"/>
      <c r="C96" s="59"/>
      <c r="D96" s="52"/>
      <c r="E96" s="52"/>
      <c r="F96" s="52"/>
      <c r="G96" s="52"/>
      <c r="H96" s="52"/>
      <c r="I96" s="52"/>
      <c r="J96" s="52"/>
    </row>
    <row r="97" spans="1:10" s="10" customFormat="1" ht="12" hidden="1" thickTop="1">
      <c r="A97" s="56"/>
      <c r="B97" s="57"/>
      <c r="C97" s="57"/>
      <c r="D97" s="52"/>
      <c r="E97" s="52"/>
      <c r="F97" s="52"/>
      <c r="G97" s="52"/>
      <c r="H97" s="52"/>
      <c r="I97" s="52"/>
      <c r="J97" s="52"/>
    </row>
    <row r="98" spans="1:10" s="10" customFormat="1" ht="12" hidden="1" thickTop="1">
      <c r="A98" s="56"/>
      <c r="B98" s="57"/>
      <c r="C98" s="57"/>
      <c r="D98" s="52"/>
      <c r="E98" s="52"/>
      <c r="F98" s="52"/>
      <c r="G98" s="52"/>
      <c r="H98" s="52"/>
      <c r="I98" s="52"/>
      <c r="J98" s="52"/>
    </row>
    <row r="99" spans="1:10" s="10" customFormat="1" ht="12" hidden="1" thickTop="1">
      <c r="A99" s="60"/>
      <c r="B99" s="61"/>
      <c r="C99" s="54"/>
      <c r="D99" s="62"/>
      <c r="E99" s="52"/>
      <c r="F99" s="62"/>
      <c r="G99" s="62"/>
      <c r="H99" s="62"/>
      <c r="I99" s="62"/>
      <c r="J99" s="62"/>
    </row>
    <row r="100" spans="1:5" ht="14.25" customHeight="1" thickTop="1">
      <c r="A100" s="14" t="s">
        <v>128</v>
      </c>
      <c r="D100" s="64"/>
      <c r="E100" s="64"/>
    </row>
    <row r="101" spans="1:9" s="6" customFormat="1" ht="12.75" customHeight="1">
      <c r="A101" s="65" t="str">
        <f>'[1]ЗАПОЛНИТЬ'!F30</f>
        <v>Керівник </v>
      </c>
      <c r="C101" s="65"/>
      <c r="D101" s="94"/>
      <c r="E101" s="94"/>
      <c r="F101" s="65"/>
      <c r="G101" s="95"/>
      <c r="H101" s="95"/>
      <c r="I101" s="95"/>
    </row>
    <row r="102" spans="2:8" s="6" customFormat="1" ht="12.75" customHeight="1">
      <c r="B102" s="65"/>
      <c r="C102" s="65"/>
      <c r="D102" s="96" t="s">
        <v>129</v>
      </c>
      <c r="E102" s="96"/>
      <c r="F102" s="65"/>
      <c r="G102" s="97" t="s">
        <v>130</v>
      </c>
      <c r="H102" s="97"/>
    </row>
    <row r="103" spans="1:9" s="6" customFormat="1" ht="12" customHeight="1">
      <c r="A103" s="65" t="str">
        <f>'[1]ЗАПОЛНИТЬ'!F31</f>
        <v>Головний бухгалтер</v>
      </c>
      <c r="C103" s="65"/>
      <c r="D103" s="98"/>
      <c r="E103" s="98"/>
      <c r="F103" s="65"/>
      <c r="G103" s="95"/>
      <c r="H103" s="95"/>
      <c r="I103" s="95"/>
    </row>
    <row r="104" spans="1:9" s="6" customFormat="1" ht="12" customHeight="1">
      <c r="A104" s="66"/>
      <c r="C104" s="65"/>
      <c r="D104" s="96" t="s">
        <v>129</v>
      </c>
      <c r="E104" s="96"/>
      <c r="G104" s="97" t="s">
        <v>130</v>
      </c>
      <c r="H104" s="97"/>
      <c r="I104" s="67"/>
    </row>
    <row r="105" s="6" customFormat="1" ht="15">
      <c r="A105" s="10"/>
    </row>
    <row r="107" ht="12.75">
      <c r="A107" s="68"/>
    </row>
  </sheetData>
  <mergeCells count="33">
    <mergeCell ref="D104:E104"/>
    <mergeCell ref="G104:H104"/>
    <mergeCell ref="D102:E102"/>
    <mergeCell ref="G102:H102"/>
    <mergeCell ref="D103:E103"/>
    <mergeCell ref="G103:I103"/>
    <mergeCell ref="H19:H21"/>
    <mergeCell ref="I19:I21"/>
    <mergeCell ref="J19:J21"/>
    <mergeCell ref="D101:E101"/>
    <mergeCell ref="G101:I101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A13:C13"/>
    <mergeCell ref="E13:J13"/>
    <mergeCell ref="A14:C14"/>
    <mergeCell ref="E14:J14"/>
    <mergeCell ref="B9:G9"/>
    <mergeCell ref="B10:G10"/>
    <mergeCell ref="B11:G11"/>
    <mergeCell ref="A12:C12"/>
    <mergeCell ref="G1:J3"/>
    <mergeCell ref="A4:J4"/>
    <mergeCell ref="A5:F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2017-11-30T08:46:46Z</dcterms:modified>
  <cp:category/>
  <cp:version/>
  <cp:contentType/>
  <cp:contentStatus/>
</cp:coreProperties>
</file>